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70" windowWidth="14220" windowHeight="10635" tabRatio="888"/>
  </bookViews>
  <sheets>
    <sheet name="list" sheetId="17" r:id="rId1"/>
    <sheet name="Indicator 1" sheetId="1" r:id="rId2"/>
    <sheet name="Indicator 2" sheetId="2" r:id="rId3"/>
    <sheet name="Indicator 3a" sheetId="3" r:id="rId4"/>
    <sheet name="Indicator 3b" sheetId="13" r:id="rId5"/>
    <sheet name="Indicator 3c" sheetId="14" r:id="rId6"/>
    <sheet name="Indicator 4a" sheetId="20" r:id="rId7"/>
    <sheet name="Indicator 4b" sheetId="15" r:id="rId8"/>
    <sheet name="Indicator 4c" sheetId="16" r:id="rId9"/>
    <sheet name="Indicator 5" sheetId="7" r:id="rId10"/>
    <sheet name="Indicator 6" sheetId="8" r:id="rId11"/>
    <sheet name="Indicator 7" sheetId="9" r:id="rId12"/>
    <sheet name="Indicator 8a" sheetId="10" r:id="rId13"/>
    <sheet name="Indicator 8b" sheetId="11" r:id="rId14"/>
    <sheet name="Indicator 8c" sheetId="12" r:id="rId15"/>
    <sheet name="Sheet1" sheetId="21" r:id="rId16"/>
  </sheets>
  <definedNames>
    <definedName name="_ftn1" localSheetId="2">'Indicator 2'!$A$4</definedName>
    <definedName name="_ftnref1" localSheetId="2">'Indicator 2'!$A$2</definedName>
    <definedName name="_xlnm.Print_Area" localSheetId="1">'Indicator 1'!$A$1:$I$46</definedName>
    <definedName name="_xlnm.Print_Area" localSheetId="2">'Indicator 2'!$A$1:$G$46</definedName>
    <definedName name="_xlnm.Print_Area" localSheetId="3">'Indicator 3a'!$A$1:$H$48</definedName>
    <definedName name="_xlnm.Print_Area" localSheetId="4">'Indicator 3b'!$A$1:$H$48</definedName>
    <definedName name="_xlnm.Print_Area" localSheetId="5">'Indicator 3c'!$A$1:$H$48</definedName>
    <definedName name="_xlnm.Print_Area" localSheetId="6">'Indicator 4a'!$A$1:$G$43</definedName>
    <definedName name="_xlnm.Print_Area" localSheetId="7">'Indicator 4b'!$A$1:$G$43</definedName>
    <definedName name="_xlnm.Print_Area" localSheetId="8">'Indicator 4c'!$A$1:$G$43</definedName>
    <definedName name="_xlnm.Print_Area" localSheetId="9">'Indicator 5'!$A$1:$G$18</definedName>
    <definedName name="_xlnm.Print_Area" localSheetId="10">'Indicator 6'!$A$1:$G$18</definedName>
    <definedName name="_xlnm.Print_Area" localSheetId="11">'Indicator 7'!$1:$45</definedName>
    <definedName name="_xlnm.Print_Area" localSheetId="12">'Indicator 8a'!$A$1:$G$47</definedName>
    <definedName name="_xlnm.Print_Area" localSheetId="13">'Indicator 8b'!$A$2:$G$17</definedName>
    <definedName name="_xlnm.Print_Area" localSheetId="14">'Indicator 8c'!$A$1:$I$47</definedName>
  </definedNames>
  <calcPr calcId="145621"/>
  <webPublishObjects count="2">
    <webPublishObject id="6895" divId="FFY05PublicReporting_6895" destinationFile="C:\Documents and Settings\ridgwaya.DMR-B23\My Documents\SPP\SPP-APR Feb1 2007\FFY05PublicReporting.htm"/>
    <webPublishObject id="26459" divId="FFY06PublicReporting_26459" destinationFile="H:\My Documents\FFY06PublicReporting.htm"/>
  </webPublishObjects>
</workbook>
</file>

<file path=xl/calcChain.xml><?xml version="1.0" encoding="utf-8"?>
<calcChain xmlns="http://schemas.openxmlformats.org/spreadsheetml/2006/main">
  <c r="C13" i="8" l="1"/>
  <c r="C13" i="7"/>
  <c r="C14" i="11"/>
  <c r="C42" i="16" l="1"/>
  <c r="B42" i="16"/>
  <c r="C42" i="15"/>
  <c r="D42" i="15" s="1"/>
  <c r="E42" i="15" s="1"/>
  <c r="B42" i="15"/>
  <c r="D6" i="15"/>
  <c r="E6" i="15"/>
  <c r="D7" i="15"/>
  <c r="E7" i="15" s="1"/>
  <c r="D8" i="15"/>
  <c r="E8" i="15"/>
  <c r="D9" i="15"/>
  <c r="E9" i="15" s="1"/>
  <c r="D10" i="15"/>
  <c r="E10" i="15"/>
  <c r="D11" i="15"/>
  <c r="E11" i="15" s="1"/>
  <c r="D12" i="15"/>
  <c r="E12" i="15"/>
  <c r="D13" i="15"/>
  <c r="E13" i="15" s="1"/>
  <c r="D14" i="15"/>
  <c r="E14" i="15"/>
  <c r="D15" i="15"/>
  <c r="E15" i="15" s="1"/>
  <c r="D16" i="15"/>
  <c r="E16" i="15"/>
  <c r="D17" i="15"/>
  <c r="E17" i="15" s="1"/>
  <c r="D18" i="15"/>
  <c r="E18" i="15"/>
  <c r="D19" i="15"/>
  <c r="E19" i="15" s="1"/>
  <c r="D20" i="15"/>
  <c r="E20" i="15"/>
  <c r="D21" i="15"/>
  <c r="E21" i="15" s="1"/>
  <c r="D22" i="15"/>
  <c r="E22" i="15"/>
  <c r="D23" i="15"/>
  <c r="E23" i="15" s="1"/>
  <c r="D24" i="15"/>
  <c r="E24" i="15"/>
  <c r="D25" i="15"/>
  <c r="E25" i="15" s="1"/>
  <c r="D26" i="15"/>
  <c r="E26" i="15"/>
  <c r="D27" i="15"/>
  <c r="E27" i="15" s="1"/>
  <c r="D28" i="15"/>
  <c r="E28" i="15"/>
  <c r="D29" i="15"/>
  <c r="E29" i="15" s="1"/>
  <c r="D30" i="15"/>
  <c r="E30" i="15"/>
  <c r="D31" i="15"/>
  <c r="E31" i="15" s="1"/>
  <c r="D32" i="15"/>
  <c r="E32" i="15"/>
  <c r="D33" i="15"/>
  <c r="E33" i="15" s="1"/>
  <c r="D34" i="15"/>
  <c r="E34" i="15"/>
  <c r="D35" i="15"/>
  <c r="E35" i="15" s="1"/>
  <c r="D36" i="15"/>
  <c r="E36" i="15"/>
  <c r="D37" i="15"/>
  <c r="E37" i="15" s="1"/>
  <c r="D38" i="15"/>
  <c r="E38" i="15"/>
  <c r="D39" i="15"/>
  <c r="E39" i="15" s="1"/>
  <c r="D40" i="15"/>
  <c r="E40" i="15"/>
  <c r="D41" i="15"/>
  <c r="E41" i="15" s="1"/>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C42" i="20"/>
  <c r="B42" i="20"/>
  <c r="B13" i="7" l="1"/>
  <c r="D7" i="14" l="1"/>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6" i="14"/>
  <c r="D6" i="14"/>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6" i="13"/>
  <c r="D6" i="1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G6" i="3"/>
  <c r="D6" i="3"/>
  <c r="D7" i="11" l="1"/>
  <c r="D8" i="11"/>
  <c r="D9" i="11"/>
  <c r="D10" i="11"/>
  <c r="D11" i="11"/>
  <c r="D12" i="11"/>
  <c r="D13" i="11"/>
  <c r="D6" i="11"/>
  <c r="C43" i="2" l="1"/>
  <c r="B43" i="2"/>
  <c r="D4" i="2"/>
  <c r="E4" i="2" s="1"/>
  <c r="F5" i="1" l="1"/>
  <c r="G5" i="1" s="1"/>
  <c r="B44" i="12" l="1"/>
  <c r="B44" i="10" l="1"/>
  <c r="H45" i="3" l="1"/>
  <c r="E43" i="1"/>
  <c r="D43" i="1"/>
  <c r="C43" i="1"/>
  <c r="D6" i="16" l="1"/>
  <c r="E6" i="16" s="1"/>
  <c r="D7" i="16"/>
  <c r="E7" i="16" s="1"/>
  <c r="D8" i="16"/>
  <c r="E8" i="16" s="1"/>
  <c r="D9" i="16"/>
  <c r="E9" i="16" s="1"/>
  <c r="D10" i="16"/>
  <c r="E10" i="16" s="1"/>
  <c r="D11" i="16"/>
  <c r="E11" i="16" s="1"/>
  <c r="D12" i="16"/>
  <c r="E12" i="16" s="1"/>
  <c r="D13" i="16"/>
  <c r="E13" i="16" s="1"/>
  <c r="D14" i="16"/>
  <c r="E14" i="16" s="1"/>
  <c r="D15" i="16"/>
  <c r="E15" i="16" s="1"/>
  <c r="D16" i="16"/>
  <c r="E16" i="16" s="1"/>
  <c r="D17" i="16"/>
  <c r="E17" i="16" s="1"/>
  <c r="D18" i="16"/>
  <c r="E18" i="16" s="1"/>
  <c r="D19" i="16"/>
  <c r="E19" i="16" s="1"/>
  <c r="D20" i="16"/>
  <c r="E20" i="16" s="1"/>
  <c r="D21" i="16"/>
  <c r="E21" i="16" s="1"/>
  <c r="D22" i="16"/>
  <c r="E22" i="16" s="1"/>
  <c r="D23" i="16"/>
  <c r="E23" i="16" s="1"/>
  <c r="D24" i="16"/>
  <c r="E24" i="16" s="1"/>
  <c r="D25" i="16"/>
  <c r="E25" i="16" s="1"/>
  <c r="D26" i="16"/>
  <c r="E26" i="16" s="1"/>
  <c r="D27" i="16"/>
  <c r="E27" i="16" s="1"/>
  <c r="D28" i="16"/>
  <c r="E28" i="16" s="1"/>
  <c r="D29" i="16"/>
  <c r="E29" i="16" s="1"/>
  <c r="D30" i="16"/>
  <c r="E30" i="16" s="1"/>
  <c r="D31" i="16"/>
  <c r="E31" i="16" s="1"/>
  <c r="D32" i="16"/>
  <c r="E32" i="16" s="1"/>
  <c r="D33" i="16"/>
  <c r="E33" i="16" s="1"/>
  <c r="D34" i="16"/>
  <c r="E34" i="16" s="1"/>
  <c r="D35" i="16"/>
  <c r="E35" i="16" s="1"/>
  <c r="D36" i="16"/>
  <c r="E36" i="16" s="1"/>
  <c r="D37" i="16"/>
  <c r="E37" i="16" s="1"/>
  <c r="D38" i="16"/>
  <c r="E38" i="16" s="1"/>
  <c r="D39" i="16"/>
  <c r="E39" i="16" s="1"/>
  <c r="D40" i="16"/>
  <c r="E40" i="16" s="1"/>
  <c r="D41" i="16"/>
  <c r="E41" i="16" s="1"/>
  <c r="D5" i="16"/>
  <c r="E5" i="16" s="1"/>
  <c r="D5" i="15"/>
  <c r="E5" i="15" s="1"/>
  <c r="E5" i="20"/>
  <c r="F6" i="12"/>
  <c r="G6" i="12" s="1"/>
  <c r="F7" i="12"/>
  <c r="G7" i="12" s="1"/>
  <c r="F8" i="12"/>
  <c r="G8" i="12" s="1"/>
  <c r="F9" i="12"/>
  <c r="G9" i="12" s="1"/>
  <c r="F10" i="12"/>
  <c r="G10" i="12" s="1"/>
  <c r="F11" i="12"/>
  <c r="G11" i="12" s="1"/>
  <c r="F12" i="12"/>
  <c r="G12" i="12" s="1"/>
  <c r="F13" i="12"/>
  <c r="G13" i="12" s="1"/>
  <c r="F14" i="12"/>
  <c r="G14" i="12" s="1"/>
  <c r="F15" i="12"/>
  <c r="G15" i="12" s="1"/>
  <c r="F16" i="12"/>
  <c r="G16" i="12" s="1"/>
  <c r="F17" i="12"/>
  <c r="G17" i="12" s="1"/>
  <c r="F18" i="12"/>
  <c r="G18" i="12" s="1"/>
  <c r="F19" i="12"/>
  <c r="G19" i="12" s="1"/>
  <c r="F20" i="12"/>
  <c r="G20" i="12" s="1"/>
  <c r="F21" i="12"/>
  <c r="G21" i="12" s="1"/>
  <c r="F22" i="12"/>
  <c r="G22" i="12" s="1"/>
  <c r="F23" i="12"/>
  <c r="G23" i="12" s="1"/>
  <c r="F24" i="12"/>
  <c r="G24" i="12" s="1"/>
  <c r="F25" i="12"/>
  <c r="G25" i="12" s="1"/>
  <c r="F26" i="12"/>
  <c r="G26" i="12" s="1"/>
  <c r="F27" i="12"/>
  <c r="G27" i="12" s="1"/>
  <c r="F28" i="12"/>
  <c r="G28" i="12" s="1"/>
  <c r="F29" i="12"/>
  <c r="G29" i="12" s="1"/>
  <c r="F30" i="12"/>
  <c r="G30" i="12" s="1"/>
  <c r="F31" i="12"/>
  <c r="G31" i="12" s="1"/>
  <c r="F32" i="12"/>
  <c r="G32" i="12" s="1"/>
  <c r="F33" i="12"/>
  <c r="G33" i="12" s="1"/>
  <c r="F34" i="12"/>
  <c r="G34" i="12" s="1"/>
  <c r="F35" i="12"/>
  <c r="G35" i="12" s="1"/>
  <c r="F36" i="12"/>
  <c r="G36" i="12" s="1"/>
  <c r="F37" i="12"/>
  <c r="G37" i="12" s="1"/>
  <c r="F38" i="12"/>
  <c r="G38" i="12" s="1"/>
  <c r="F39" i="12"/>
  <c r="G39" i="12" s="1"/>
  <c r="F40" i="12"/>
  <c r="G40" i="12" s="1"/>
  <c r="F41" i="12"/>
  <c r="G41" i="12" s="1"/>
  <c r="F42" i="12"/>
  <c r="G42" i="12" s="1"/>
  <c r="F43" i="12"/>
  <c r="G43" i="12" s="1"/>
  <c r="F5" i="12" l="1"/>
  <c r="H45" i="14"/>
  <c r="H45" i="13"/>
  <c r="D42" i="20" l="1"/>
  <c r="D42" i="16"/>
  <c r="E42" i="16" s="1"/>
  <c r="B13" i="8"/>
  <c r="D5" i="2"/>
  <c r="D6" i="2"/>
  <c r="D7" i="2"/>
  <c r="D8" i="2"/>
  <c r="D9" i="2"/>
  <c r="D10" i="2"/>
  <c r="D11" i="2"/>
  <c r="D12" i="2"/>
  <c r="D13" i="2"/>
  <c r="D14" i="2"/>
  <c r="D15" i="2"/>
  <c r="D18" i="2"/>
  <c r="D19" i="2"/>
  <c r="D20" i="2"/>
  <c r="D21" i="2"/>
  <c r="D22" i="2"/>
  <c r="D23" i="2"/>
  <c r="D24" i="2"/>
  <c r="D25" i="2"/>
  <c r="D26" i="2"/>
  <c r="D27" i="2"/>
  <c r="D28" i="2"/>
  <c r="D16" i="2"/>
  <c r="D17" i="2"/>
  <c r="D29" i="2"/>
  <c r="D30" i="2"/>
  <c r="D31" i="2"/>
  <c r="D32" i="2"/>
  <c r="D33" i="2"/>
  <c r="D34" i="2"/>
  <c r="D35" i="2"/>
  <c r="D36" i="2"/>
  <c r="D37" i="2"/>
  <c r="D38" i="2"/>
  <c r="D39" i="2"/>
  <c r="D40" i="2"/>
  <c r="D41" i="2"/>
  <c r="D42" i="2"/>
  <c r="C44" i="10"/>
  <c r="F23" i="9"/>
  <c r="F15" i="9"/>
  <c r="F16" i="9"/>
  <c r="F18" i="9"/>
  <c r="F19" i="9"/>
  <c r="F20" i="9"/>
  <c r="F21" i="9"/>
  <c r="F22" i="9"/>
  <c r="F24" i="9"/>
  <c r="F25" i="9"/>
  <c r="F26" i="9"/>
  <c r="F27" i="9"/>
  <c r="F28" i="9"/>
  <c r="F29" i="9"/>
  <c r="F17" i="9"/>
  <c r="E42" i="20" l="1"/>
  <c r="H42" i="20"/>
  <c r="D44" i="10"/>
  <c r="E44" i="10" s="1"/>
  <c r="D43" i="2"/>
  <c r="E43" i="2" s="1"/>
  <c r="B14" i="11"/>
  <c r="D14" i="11" s="1"/>
  <c r="E14" i="11" s="1"/>
  <c r="D6" i="10"/>
  <c r="E6" i="10" s="1"/>
  <c r="D7" i="10"/>
  <c r="E7" i="10" s="1"/>
  <c r="D8" i="10"/>
  <c r="E8" i="10" s="1"/>
  <c r="D9" i="10"/>
  <c r="E9" i="10" s="1"/>
  <c r="D10" i="10"/>
  <c r="E10" i="10" s="1"/>
  <c r="D11" i="10"/>
  <c r="E11" i="10" s="1"/>
  <c r="D12" i="10"/>
  <c r="E12" i="10" s="1"/>
  <c r="D13" i="10"/>
  <c r="E13" i="10" s="1"/>
  <c r="D14" i="10"/>
  <c r="E14" i="10" s="1"/>
  <c r="D15" i="10"/>
  <c r="E15" i="10" s="1"/>
  <c r="D16" i="10"/>
  <c r="E16" i="10" s="1"/>
  <c r="D18" i="10"/>
  <c r="E18" i="10" s="1"/>
  <c r="D19" i="10"/>
  <c r="E19" i="10" s="1"/>
  <c r="D20" i="10"/>
  <c r="E20" i="10" s="1"/>
  <c r="D21" i="10"/>
  <c r="E21" i="10" s="1"/>
  <c r="D22" i="10"/>
  <c r="E22" i="10" s="1"/>
  <c r="D23" i="10"/>
  <c r="E23" i="10" s="1"/>
  <c r="D24" i="10"/>
  <c r="E24" i="10" s="1"/>
  <c r="D25" i="10"/>
  <c r="E25" i="10" s="1"/>
  <c r="D26" i="10"/>
  <c r="E26" i="10" s="1"/>
  <c r="D27" i="10"/>
  <c r="E27" i="10" s="1"/>
  <c r="D28" i="10"/>
  <c r="E28" i="10" s="1"/>
  <c r="D29" i="10"/>
  <c r="E29" i="10" s="1"/>
  <c r="D17" i="10"/>
  <c r="E17" i="10" s="1"/>
  <c r="D30" i="10"/>
  <c r="E30" i="10" s="1"/>
  <c r="D31" i="10"/>
  <c r="E31" i="10" s="1"/>
  <c r="D32" i="10"/>
  <c r="E32" i="10" s="1"/>
  <c r="D33" i="10"/>
  <c r="E33" i="10" s="1"/>
  <c r="D34" i="10"/>
  <c r="E34" i="10" s="1"/>
  <c r="D35" i="10"/>
  <c r="E35" i="10" s="1"/>
  <c r="D36" i="10"/>
  <c r="D37" i="10"/>
  <c r="E37" i="10" s="1"/>
  <c r="D38" i="10"/>
  <c r="E38" i="10" s="1"/>
  <c r="D39" i="10"/>
  <c r="E39" i="10" s="1"/>
  <c r="D40" i="10"/>
  <c r="E40" i="10" s="1"/>
  <c r="D41" i="10"/>
  <c r="E41" i="10" s="1"/>
  <c r="D42" i="10"/>
  <c r="E42" i="10" s="1"/>
  <c r="D43" i="10"/>
  <c r="E43" i="10" s="1"/>
  <c r="D5" i="10"/>
  <c r="E5" i="10" s="1"/>
  <c r="B43" i="1"/>
  <c r="E44" i="12"/>
  <c r="D44" i="12"/>
  <c r="C44" i="12"/>
  <c r="E42" i="9"/>
  <c r="D42" i="9"/>
  <c r="C42" i="9"/>
  <c r="B42" i="9"/>
  <c r="F6" i="1"/>
  <c r="G6" i="1" s="1"/>
  <c r="F7" i="1"/>
  <c r="G7" i="1" s="1"/>
  <c r="F8" i="1"/>
  <c r="G8" i="1" s="1"/>
  <c r="F9" i="1"/>
  <c r="G9" i="1" s="1"/>
  <c r="F10" i="1"/>
  <c r="G10" i="1" s="1"/>
  <c r="F11" i="1"/>
  <c r="G11" i="1" s="1"/>
  <c r="F12" i="1"/>
  <c r="G12" i="1" s="1"/>
  <c r="F13" i="1"/>
  <c r="G13" i="1" s="1"/>
  <c r="F14" i="1"/>
  <c r="G14" i="1" s="1"/>
  <c r="F15" i="1"/>
  <c r="G15" i="1" s="1"/>
  <c r="F16" i="1"/>
  <c r="G16"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17" i="1"/>
  <c r="G17"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6" i="9"/>
  <c r="G6" i="9" s="1"/>
  <c r="F7" i="9"/>
  <c r="G7" i="9" s="1"/>
  <c r="F8" i="9"/>
  <c r="G8" i="9" s="1"/>
  <c r="F9" i="9"/>
  <c r="G9" i="9" s="1"/>
  <c r="F10" i="9"/>
  <c r="G10" i="9" s="1"/>
  <c r="F11" i="9"/>
  <c r="G11" i="9" s="1"/>
  <c r="F12" i="9"/>
  <c r="G12" i="9" s="1"/>
  <c r="F13" i="9"/>
  <c r="G13" i="9" s="1"/>
  <c r="F14" i="9"/>
  <c r="G14" i="9" s="1"/>
  <c r="G15" i="9"/>
  <c r="G16" i="9"/>
  <c r="G18" i="9"/>
  <c r="G19" i="9"/>
  <c r="G20" i="9"/>
  <c r="G21" i="9"/>
  <c r="G22" i="9"/>
  <c r="G23" i="9"/>
  <c r="G24" i="9"/>
  <c r="G25" i="9"/>
  <c r="G26" i="9"/>
  <c r="G27" i="9"/>
  <c r="G28" i="9"/>
  <c r="G29" i="9"/>
  <c r="G17" i="9"/>
  <c r="F30" i="9"/>
  <c r="G30" i="9" s="1"/>
  <c r="F31" i="9"/>
  <c r="G31" i="9" s="1"/>
  <c r="F32" i="9"/>
  <c r="G32" i="9" s="1"/>
  <c r="F33" i="9"/>
  <c r="G33" i="9" s="1"/>
  <c r="F34" i="9"/>
  <c r="G34" i="9" s="1"/>
  <c r="F35" i="9"/>
  <c r="G35" i="9" s="1"/>
  <c r="F36" i="9"/>
  <c r="G36" i="9" s="1"/>
  <c r="F37" i="9"/>
  <c r="G37" i="9" s="1"/>
  <c r="F38" i="9"/>
  <c r="G38" i="9" s="1"/>
  <c r="F39" i="9"/>
  <c r="G39" i="9" s="1"/>
  <c r="F40" i="9"/>
  <c r="G40" i="9" s="1"/>
  <c r="F41" i="9"/>
  <c r="G41" i="9" s="1"/>
  <c r="F5" i="9"/>
  <c r="G5" i="9" s="1"/>
  <c r="E24" i="2"/>
  <c r="E25" i="2"/>
  <c r="E26" i="2"/>
  <c r="E27" i="2"/>
  <c r="E28" i="2"/>
  <c r="E16" i="2"/>
  <c r="E17" i="2"/>
  <c r="E29" i="2"/>
  <c r="E30" i="2"/>
  <c r="E31" i="2"/>
  <c r="E32" i="2"/>
  <c r="E33" i="2"/>
  <c r="E34" i="2"/>
  <c r="E35" i="2"/>
  <c r="E36" i="2"/>
  <c r="E37" i="2"/>
  <c r="E38" i="2"/>
  <c r="E39" i="2"/>
  <c r="E40" i="2"/>
  <c r="E41" i="2"/>
  <c r="E42" i="2"/>
  <c r="D13" i="8"/>
  <c r="E13" i="8" s="1"/>
  <c r="E5" i="2"/>
  <c r="E6" i="2"/>
  <c r="E7" i="2"/>
  <c r="E8" i="2"/>
  <c r="E9" i="2"/>
  <c r="E10" i="2"/>
  <c r="E11" i="2"/>
  <c r="E12" i="2"/>
  <c r="E13" i="2"/>
  <c r="E14" i="2"/>
  <c r="E15" i="2"/>
  <c r="E18" i="2"/>
  <c r="E19" i="2"/>
  <c r="E20" i="2"/>
  <c r="E21" i="2"/>
  <c r="E22" i="2"/>
  <c r="E23" i="2"/>
  <c r="D12" i="8"/>
  <c r="E12" i="8" s="1"/>
  <c r="D11" i="8"/>
  <c r="E11" i="8" s="1"/>
  <c r="D10" i="8"/>
  <c r="E10" i="8" s="1"/>
  <c r="D9" i="8"/>
  <c r="E9" i="8" s="1"/>
  <c r="D8" i="8"/>
  <c r="E8" i="8" s="1"/>
  <c r="D7" i="8"/>
  <c r="E7" i="8" s="1"/>
  <c r="D6" i="8"/>
  <c r="E6" i="8" s="1"/>
  <c r="D5" i="8"/>
  <c r="E5" i="8" s="1"/>
  <c r="D13" i="7"/>
  <c r="E13" i="7" s="1"/>
  <c r="D12" i="7"/>
  <c r="E12" i="7" s="1"/>
  <c r="D11" i="7"/>
  <c r="E11" i="7" s="1"/>
  <c r="D10" i="7"/>
  <c r="E10" i="7" s="1"/>
  <c r="D9" i="7"/>
  <c r="E9" i="7" s="1"/>
  <c r="D8" i="7"/>
  <c r="E8" i="7" s="1"/>
  <c r="D7" i="7"/>
  <c r="E7" i="7" s="1"/>
  <c r="D6" i="7"/>
  <c r="E6" i="7" s="1"/>
  <c r="D5" i="7"/>
  <c r="E5" i="7" s="1"/>
  <c r="E13" i="11"/>
  <c r="E12" i="11"/>
  <c r="E11" i="11"/>
  <c r="E10" i="11"/>
  <c r="E9" i="11"/>
  <c r="E8" i="11"/>
  <c r="E7" i="11"/>
  <c r="E6" i="11"/>
  <c r="G5" i="12"/>
  <c r="E36" i="10"/>
  <c r="F43" i="1" l="1"/>
  <c r="G43" i="1" s="1"/>
  <c r="F44" i="12"/>
  <c r="G44" i="12" s="1"/>
  <c r="F42" i="9"/>
</calcChain>
</file>

<file path=xl/sharedStrings.xml><?xml version="1.0" encoding="utf-8"?>
<sst xmlns="http://schemas.openxmlformats.org/spreadsheetml/2006/main" count="648" uniqueCount="144">
  <si>
    <t>EI Program</t>
  </si>
  <si>
    <t>County</t>
  </si>
  <si>
    <t>Fairfield County</t>
  </si>
  <si>
    <t>Hartford County</t>
  </si>
  <si>
    <t>Litchfield County</t>
  </si>
  <si>
    <t>Middlesex County</t>
  </si>
  <si>
    <t>New Haven County</t>
  </si>
  <si>
    <t>New London County</t>
  </si>
  <si>
    <t>Tolland County</t>
  </si>
  <si>
    <t>Windham County</t>
  </si>
  <si>
    <t>Percent of All Children under Age 3 in Birth to Three</t>
  </si>
  <si>
    <t>Percent of All Children under Age 1 in Birth to Three</t>
  </si>
  <si>
    <t xml:space="preserve">Late </t>
  </si>
  <si>
    <t>*Based on Connecticut Birth to Three Data System</t>
  </si>
  <si>
    <t xml:space="preserve">*Based on Connecticut Birth to Three Data System and responses by programs to data verification queries. </t>
  </si>
  <si>
    <t>1. Percent of infants and toddlers with IFSPs who receive the early intervention services on their IFSPs in a timely manner.</t>
  </si>
  <si>
    <t xml:space="preserve">2. Percent of infants and toddlers with IFSPs who primarily receive early intervention services
in the home or programs for typically developing children. </t>
  </si>
  <si>
    <t>4a. Percent of families in Birth to Three for at least six months who report that
early intervention services have helped the family know their rights</t>
  </si>
  <si>
    <t>4c. Percent of families in Birth to Three for at least six months who report that
early intervention services have helped the family help their children develop and learn</t>
  </si>
  <si>
    <t>4b. Percent of families in Birth to Three for at least six months who report that
early intervention services have helped the family effectively communicate their children's needs</t>
  </si>
  <si>
    <t>7. Percent of eligible infants and toddlers with IFSPs for whom an evaluation and assessment
and an initial IFSP meeting were held within 45 day from referral.</t>
  </si>
  <si>
    <t>8b.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</si>
  <si>
    <t>This indicator is addressed more fully in the State Performance Plan (SPP) and the Annual Performance Report (APR)</t>
  </si>
  <si>
    <t>3c. Percent of infants and toddlers with IFSPs who demonstrate improved use of appropriate behaviors to meet their needs</t>
  </si>
  <si>
    <t>8a. Percent of all children exiting Part C who received timely transition planning to support the child’s transition to preschool and other appropriate community services by their third birthday including IFSPs with transition steps and services</t>
  </si>
  <si>
    <t>3a. Percent of infants and toddlers with IFSPs who demonstrate improved positive social-emotional skills (including social relationships)</t>
  </si>
  <si>
    <t xml:space="preserve">Indicator 1. Percent of infants and toddlers with IFSPs who receive the early intervention services on their IFSPs in a timely manner. </t>
  </si>
  <si>
    <t xml:space="preserve">Indicator 2. Percent of infants and toddlers with IFSPs who primarily receive early intervention services in the home or programs for typically developing children. </t>
  </si>
  <si>
    <t>Indicator 3a. Percent of infants and toddlers with IFSPs who demonstrate improved positive social-emotional skills (including social relationships)</t>
  </si>
  <si>
    <t>Indicator 3b. Percent of infants and toddlers with IFSPs who demonstrate improved acquisition and use of knowledge and skills (including early language/ communication)</t>
  </si>
  <si>
    <t>Indicator 3c. Percent of infants and toddlers with IFSPs who demonstrate improved use of appropriate behaviors to meet their needs</t>
  </si>
  <si>
    <t>Indicator 4a. Percent of families in Birth to Three for at least six months who report that early intervention services have helped the family know their rights</t>
  </si>
  <si>
    <t>Indicator 4b. Percent of families in Birth to Three for at least six months who report that early intervention services have helped the family effectively communicate their children's needs</t>
  </si>
  <si>
    <t>Indicator 4c. Percent of families in Birth to Three for at least six months who report that early intervention services have helped the family help their children develop and learn</t>
  </si>
  <si>
    <t xml:space="preserve">Indicator 5. Percent of infants and toddlers age birth to 1 on 12/1/05 with IFSPs  </t>
  </si>
  <si>
    <t xml:space="preserve">Indicator 6. Percent of infants and toddlers age birth to 3 on 12/1/05 with IFSPs  </t>
  </si>
  <si>
    <t>Indicator 7. Percent of eligible infants and toddlers with IFSPs for whom an evaluation and assessment and an initial IFSP meeting were held within 45 day from referral.</t>
  </si>
  <si>
    <t>Indicator 8a. Percent of all children exiting Part C who received timely transition planning to support the child’s transition to preschool and other appropriate community services by their third birthday including IFSPs with transition steps and services</t>
  </si>
  <si>
    <t>Indicator 8b.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</si>
  <si>
    <t>Indicator 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prescholl special education</t>
  </si>
  <si>
    <t>Late due to Program Issues</t>
  </si>
  <si>
    <t>Children with IFSPs with all New Services Starting at least 45 days from the IFSP meeting*</t>
  </si>
  <si>
    <t>Percent With All Timely New Services</t>
  </si>
  <si>
    <t>Met State Target?</t>
  </si>
  <si>
    <t>IFSPs Meetings Held within 45 days Referral*</t>
  </si>
  <si>
    <t>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preschool special education</t>
  </si>
  <si>
    <t>Percent in a Natural Setting (home or community)</t>
  </si>
  <si>
    <t>Late</t>
  </si>
  <si>
    <t>Percent of children who "caught up" to same-aged peers.  
(APR Summary Statement 2)</t>
  </si>
  <si>
    <t>Percent of children who "reduced the gap" in their development when compared to same-aged peers.  
(APR Summary Statement 1)</t>
  </si>
  <si>
    <t xml:space="preserve">ABC Intervention Program                          </t>
  </si>
  <si>
    <t xml:space="preserve">Abilis                                            </t>
  </si>
  <si>
    <t xml:space="preserve">American School for the Deaf                      </t>
  </si>
  <si>
    <t xml:space="preserve">Beacon Services of CT                             </t>
  </si>
  <si>
    <t xml:space="preserve">Building Bridges, LLC                             </t>
  </si>
  <si>
    <t xml:space="preserve">Children's Therapy Services                       </t>
  </si>
  <si>
    <t xml:space="preserve">Creative Interventions                            </t>
  </si>
  <si>
    <t xml:space="preserve">CREC Birth to Three                               </t>
  </si>
  <si>
    <t xml:space="preserve">CREC Soundbridge                                  </t>
  </si>
  <si>
    <t xml:space="preserve">HARC - Steppingstones                             </t>
  </si>
  <si>
    <t xml:space="preserve">Jane Bisantz &amp; Associates, LLC                    </t>
  </si>
  <si>
    <t xml:space="preserve">Kennedy Center, Inc.                              </t>
  </si>
  <si>
    <t xml:space="preserve">Kennedy-Donovan Center                            </t>
  </si>
  <si>
    <t xml:space="preserve">Key Human Services, Inc.                          </t>
  </si>
  <si>
    <t xml:space="preserve">Little Learners                                   </t>
  </si>
  <si>
    <t xml:space="preserve">McLaughlin &amp; Associates, LLC                      </t>
  </si>
  <si>
    <t xml:space="preserve">Oak Hill Birth to Three Program                   </t>
  </si>
  <si>
    <t xml:space="preserve">Project Interact, Inc.                            </t>
  </si>
  <si>
    <t xml:space="preserve">Reachout, Inc.                                    </t>
  </si>
  <si>
    <t xml:space="preserve">St. Vincents Special Needs Services               </t>
  </si>
  <si>
    <t xml:space="preserve">STAR Rubino Center                                </t>
  </si>
  <si>
    <t xml:space="preserve">TheraCare                                         </t>
  </si>
  <si>
    <t>Children for whom a Transition Conference was Held On Time*</t>
  </si>
  <si>
    <t>Connecticut</t>
  </si>
  <si>
    <t>Target Met?</t>
  </si>
  <si>
    <t>3b. Percent of infants and toddlers with IFSPs who demonstrate improved acquisition and use of knowledge and skills (including early language/communication)</t>
  </si>
  <si>
    <t>Number of Children About whom the State Dept of Education aand th Local School District was Notified*</t>
  </si>
  <si>
    <t>**No longer operating a Birth to Three Program in Connecticut.</t>
  </si>
  <si>
    <t>IFSPs with the Primary Service Provided at Home or in a Setting Designed for Typically Developing Children</t>
  </si>
  <si>
    <t xml:space="preserve">CES - Beginnings                                  </t>
  </si>
  <si>
    <t xml:space="preserve">Cheshire Public Schools - Darcey School           </t>
  </si>
  <si>
    <t xml:space="preserve">Cornell Scott Hill Health Center                  </t>
  </si>
  <si>
    <t xml:space="preserve">East Hartford Birth To Three                      </t>
  </si>
  <si>
    <t xml:space="preserve">EASTCONN Birth To Three                           </t>
  </si>
  <si>
    <t xml:space="preserve">Easter Seal Birth to Three                        </t>
  </si>
  <si>
    <t xml:space="preserve">Education Connection Autism Program               </t>
  </si>
  <si>
    <t xml:space="preserve">LEARN: Partners for Birth to Three                </t>
  </si>
  <si>
    <t xml:space="preserve">NE Center for Hearing Rehabiltation               </t>
  </si>
  <si>
    <t xml:space="preserve">Rehabilitation Associates of Connecticut, Inc.    </t>
  </si>
  <si>
    <t xml:space="preserve">S.E.E.D.                                          </t>
  </si>
  <si>
    <t xml:space="preserve">SARAH, Inc. - KIDSTEPS                            </t>
  </si>
  <si>
    <t xml:space="preserve">Wheeler Clinic Birth to Three                     </t>
  </si>
  <si>
    <t>Met</t>
  </si>
  <si>
    <t>Data is not reported by Early Intervention Program since all referrals come to a central intake office and EI programs overlap towns.</t>
  </si>
  <si>
    <t xml:space="preserve">AWS Infant and Toddler Services                   </t>
  </si>
  <si>
    <t xml:space="preserve">South Bay Early Childhood                         </t>
  </si>
  <si>
    <t>All Children Potentially Eligible for Preschool Special Education at age 2 1/2</t>
  </si>
  <si>
    <t>**No longer operating a Birth to Three Program in Connecticut</t>
  </si>
  <si>
    <t xml:space="preserve">Online. Available: http://www.ojjdp.gov/ojstatbb/ezapop/ </t>
  </si>
  <si>
    <t>Documentation of Extraordinary Family Circumstances for a Delay</t>
  </si>
  <si>
    <t>Census Data**</t>
  </si>
  <si>
    <t>*IDEA Section 618 Child Count at Birth23.org &gt; How Are we Doing? &gt; IDEA 618 Child Count Data</t>
  </si>
  <si>
    <t>Documented Extraordinary Family Circumstance that Resulted in a Late Meeting</t>
  </si>
  <si>
    <t>All Children that Exited Birth to Three at age 3*</t>
  </si>
  <si>
    <t>Data is not reported by EIS Program since notification is sent to the State Dept. of Education by the lead agency and then the SDE sends it to each LEA.</t>
  </si>
  <si>
    <t>Documented Extraordinary Family Circumstance that Resulted in a Late or Missed Meeting</t>
  </si>
  <si>
    <t>Total Surveys Received</t>
  </si>
  <si>
    <t>State Target**</t>
  </si>
  <si>
    <t>Children Potentially Eligible for Part B*</t>
  </si>
  <si>
    <t>Connecticut**</t>
  </si>
  <si>
    <t>Total Number
of Records</t>
  </si>
  <si>
    <t>This data is based on the 2014-2015 Annual Performance Report (APR)</t>
  </si>
  <si>
    <t>7/1/14-6/30/15
State Performance</t>
  </si>
  <si>
    <t>7/1/14 - 6/30/15
State Target*</t>
  </si>
  <si>
    <t>Total Children with a New Service on their IFSPs on 12/1/14</t>
  </si>
  <si>
    <t>Total Children with IFSPs as of 12/1/14</t>
  </si>
  <si>
    <t xml:space="preserve">5. Percent of infants and toddlers age birth to 1 on 12/1/14 with IFSPs </t>
  </si>
  <si>
    <t>7/1/14 - 6/30/15
State Performance</t>
  </si>
  <si>
    <t xml:space="preserve">6. Percent of infants and toddlers age birth to 3 on 12/1/14 with IFSPs </t>
  </si>
  <si>
    <t>Total IFSPs Meetings Due Between 7/1/14 and 6/30/15</t>
  </si>
  <si>
    <t>*Based on new services for children with IFSPs on December 1, 2014.</t>
  </si>
  <si>
    <t>CES - Beginnings**</t>
  </si>
  <si>
    <t>Child and Family Network**</t>
  </si>
  <si>
    <t>Children Under the Age of 1 with IFSPs on 12/1/14*</t>
  </si>
  <si>
    <t>7/1/14 - 6/30/15
State Target</t>
  </si>
  <si>
    <t>Family Junction**</t>
  </si>
  <si>
    <t xml:space="preserve">Family Junction***                                </t>
  </si>
  <si>
    <t>Child and Family Network***</t>
  </si>
  <si>
    <t xml:space="preserve">*Based on Child Outcome ratings for children who exited between 7/1/14 and 6/30/15 with at least six months of service.                ***No longer operating a Birth to Three Program in Connecticut.    </t>
  </si>
  <si>
    <t>**The FFY14 state target was approved based on the FFY13 SPP.</t>
  </si>
  <si>
    <t>Family Junction***</t>
  </si>
  <si>
    <t>7/1/14 - 6/30/15
State Target**</t>
  </si>
  <si>
    <t>Children with IFSPs on 12/1/14*</t>
  </si>
  <si>
    <t>Percent of Conferences Held on Time</t>
  </si>
  <si>
    <t>Percent of Notifications Made On Time</t>
  </si>
  <si>
    <t>Percent of Children with Timely Transition Plans</t>
  </si>
  <si>
    <t>CES - Beginnings***</t>
  </si>
  <si>
    <t>7/1/14  -6/30/15
State Performance</t>
  </si>
  <si>
    <t>*Between 9 months before age 3 and 90 days before age 3 with the approval of the family</t>
  </si>
  <si>
    <t>Children that Exited Birth to Three with Timely
Transition Plans*</t>
  </si>
  <si>
    <t>* Where the family's initial IFSP meeting was held at least 90 days before age 3</t>
  </si>
  <si>
    <t>Number of Families Responded that They Agreed  (Response Measure Met the Standard)</t>
  </si>
  <si>
    <t>Percent of Families that "Agreed"</t>
  </si>
  <si>
    <t xml:space="preserve">**Puzzanchera, C., Sladky, A. and Kang, W. (2015). "Easy Access to Juvenile Populations: 1990-2014."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</si>
</sst>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5" x14ac:knownFonts="1">
    <font>
      <sz val="10"/>
      <name val="Arial"/>
    </font>
    <font>
      <sz val="10"/>
      <name val="Arial"/>
      <family val="2"/>
    </font>
    <font>
      <sz val="8"/>
      <name val="Arial"/>
      <family val="2"/>
    </font>
    <font>
      <sz val="10"/>
      <color indexed="8"/>
      <name val="Arial"/>
      <family val="2"/>
    </font>
    <font>
      <u/>
      <sz val="10"/>
      <color indexed="12"/>
      <name val="Arial"/>
      <family val="2"/>
    </font>
    <font>
      <b/>
      <sz val="12"/>
      <name val="Arial"/>
      <family val="2"/>
    </font>
    <font>
      <sz val="10"/>
      <name val="Arial"/>
      <family val="2"/>
    </font>
    <font>
      <sz val="11"/>
      <name val="Arial"/>
      <family val="2"/>
    </font>
    <font>
      <sz val="10"/>
      <name val="Arial"/>
      <family val="2"/>
    </font>
    <font>
      <sz val="10"/>
      <color theme="0" tint="-0.34998626667073579"/>
      <name val="Arial"/>
      <family val="2"/>
    </font>
    <font>
      <b/>
      <sz val="12"/>
      <color theme="0" tint="-0.34998626667073579"/>
      <name val="Arial"/>
      <family val="2"/>
    </font>
    <font>
      <sz val="10"/>
      <color theme="0" tint="-0.34998626667073579"/>
      <name val="Arial"/>
      <family val="2"/>
    </font>
    <font>
      <sz val="11"/>
      <color theme="0" tint="-0.34998626667073579"/>
      <name val="Arial"/>
      <family val="2"/>
    </font>
    <font>
      <sz val="10"/>
      <color indexed="8"/>
      <name val="Arial"/>
      <family val="2"/>
    </font>
    <font>
      <sz val="11"/>
      <color indexed="8"/>
      <name val="Arial"/>
      <family val="2"/>
    </font>
    <font>
      <b/>
      <sz val="11"/>
      <name val="Arial"/>
      <family val="2"/>
    </font>
    <font>
      <sz val="12"/>
      <color theme="1"/>
      <name val="Arial"/>
      <family val="2"/>
    </font>
    <font>
      <b/>
      <sz val="12"/>
      <color theme="1"/>
      <name val="Arial"/>
      <family val="2"/>
    </font>
    <font>
      <b/>
      <sz val="10"/>
      <color theme="1"/>
      <name val="Arial"/>
      <family val="2"/>
    </font>
    <font>
      <sz val="10"/>
      <color theme="1"/>
      <name val="Arial"/>
      <family val="2"/>
    </font>
    <font>
      <b/>
      <sz val="10"/>
      <name val="Arial"/>
      <family val="2"/>
    </font>
    <font>
      <sz val="12"/>
      <name val="Calibri"/>
      <family val="2"/>
      <scheme val="minor"/>
    </font>
    <font>
      <sz val="10"/>
      <color rgb="FF00B050"/>
      <name val="Arial"/>
      <family val="2"/>
    </font>
    <font>
      <sz val="10"/>
      <color rgb="FF555555"/>
      <name val="Arial"/>
      <family val="2"/>
    </font>
    <font>
      <sz val="12"/>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0" fontId="13" fillId="0" borderId="0"/>
    <xf numFmtId="0" fontId="3" fillId="0" borderId="0"/>
    <xf numFmtId="0" fontId="3" fillId="0" borderId="0"/>
  </cellStyleXfs>
  <cellXfs count="110">
    <xf numFmtId="0" fontId="0" fillId="0" borderId="0" xfId="0"/>
    <xf numFmtId="0" fontId="9" fillId="2" borderId="0" xfId="0" applyFont="1" applyFill="1"/>
    <xf numFmtId="0" fontId="9" fillId="2" borderId="0" xfId="0" applyFont="1" applyFill="1" applyAlignment="1">
      <alignment vertical="center" wrapText="1"/>
    </xf>
    <xf numFmtId="0" fontId="1" fillId="2" borderId="0" xfId="0" applyFont="1" applyFill="1"/>
    <xf numFmtId="0" fontId="18" fillId="0" borderId="1" xfId="0" applyFont="1" applyFill="1" applyBorder="1" applyAlignment="1">
      <alignment vertical="center" wrapText="1"/>
    </xf>
    <xf numFmtId="0" fontId="1" fillId="0" borderId="1" xfId="11" applyFont="1" applyFill="1" applyBorder="1" applyAlignment="1">
      <alignment wrapText="1"/>
    </xf>
    <xf numFmtId="0" fontId="1" fillId="0" borderId="1" xfId="0" applyFont="1" applyFill="1" applyBorder="1"/>
    <xf numFmtId="0" fontId="1" fillId="0" borderId="1" xfId="0" applyFont="1" applyFill="1" applyBorder="1" applyAlignment="1">
      <alignment horizontal="center"/>
    </xf>
    <xf numFmtId="0" fontId="18" fillId="0" borderId="1" xfId="0" applyFont="1" applyFill="1" applyBorder="1" applyAlignment="1">
      <alignment horizontal="center" vertical="center" wrapText="1"/>
    </xf>
    <xf numFmtId="0" fontId="10" fillId="0" borderId="2" xfId="0" applyFont="1" applyFill="1" applyBorder="1" applyAlignment="1">
      <alignment horizontal="center"/>
    </xf>
    <xf numFmtId="0" fontId="9" fillId="0" borderId="0" xfId="0" applyFont="1" applyFill="1"/>
    <xf numFmtId="9" fontId="1" fillId="0" borderId="1" xfId="13" applyFont="1" applyFill="1" applyBorder="1" applyAlignment="1">
      <alignment horizontal="center"/>
    </xf>
    <xf numFmtId="9" fontId="1" fillId="0" borderId="1" xfId="0" applyNumberFormat="1" applyFont="1" applyFill="1" applyBorder="1" applyAlignment="1">
      <alignment horizontal="center"/>
    </xf>
    <xf numFmtId="0" fontId="19" fillId="0" borderId="0" xfId="0" applyFont="1" applyFill="1"/>
    <xf numFmtId="0" fontId="4" fillId="0" borderId="0" xfId="1" applyFill="1" applyAlignment="1" applyProtection="1"/>
    <xf numFmtId="0" fontId="18" fillId="0" borderId="8" xfId="0" applyFont="1" applyFill="1" applyBorder="1" applyAlignment="1">
      <alignment vertical="center" wrapText="1"/>
    </xf>
    <xf numFmtId="0" fontId="20" fillId="0" borderId="8" xfId="0" applyFont="1" applyFill="1" applyBorder="1" applyAlignment="1">
      <alignment horizontal="center" vertical="center" wrapText="1"/>
    </xf>
    <xf numFmtId="0" fontId="20" fillId="0" borderId="1" xfId="0" applyFont="1" applyFill="1" applyBorder="1" applyAlignment="1">
      <alignment horizontal="center" vertical="center" wrapText="1"/>
    </xf>
    <xf numFmtId="164" fontId="1" fillId="0" borderId="1" xfId="13" applyNumberFormat="1" applyFont="1" applyFill="1" applyBorder="1" applyAlignment="1">
      <alignment horizontal="center"/>
    </xf>
    <xf numFmtId="0" fontId="1" fillId="0" borderId="1" xfId="5" applyFont="1" applyFill="1" applyBorder="1" applyAlignment="1">
      <alignment wrapText="1"/>
    </xf>
    <xf numFmtId="0" fontId="1" fillId="0" borderId="1" xfId="4" applyFont="1" applyFill="1" applyBorder="1" applyAlignment="1">
      <alignment horizontal="center" wrapText="1"/>
    </xf>
    <xf numFmtId="10" fontId="1" fillId="0" borderId="1" xfId="13" applyNumberFormat="1" applyFont="1" applyFill="1" applyBorder="1" applyAlignment="1">
      <alignment horizontal="center"/>
    </xf>
    <xf numFmtId="10" fontId="1" fillId="0" borderId="1" xfId="0" applyNumberFormat="1" applyFont="1" applyFill="1" applyBorder="1" applyAlignment="1">
      <alignment horizontal="center"/>
    </xf>
    <xf numFmtId="0" fontId="1" fillId="0" borderId="1" xfId="3" applyFont="1" applyFill="1" applyBorder="1" applyAlignment="1">
      <alignment wrapText="1"/>
    </xf>
    <xf numFmtId="0" fontId="1" fillId="0" borderId="1" xfId="12" applyFont="1" applyFill="1" applyBorder="1" applyAlignment="1">
      <alignment wrapText="1"/>
    </xf>
    <xf numFmtId="0" fontId="1" fillId="0" borderId="1" xfId="8" applyFont="1" applyFill="1" applyBorder="1" applyAlignment="1">
      <alignment horizontal="center" wrapText="1"/>
    </xf>
    <xf numFmtId="0" fontId="18" fillId="0" borderId="8" xfId="0" applyFont="1" applyFill="1" applyBorder="1" applyAlignment="1">
      <alignment horizontal="center" vertical="center" wrapText="1"/>
    </xf>
    <xf numFmtId="0" fontId="12" fillId="3" borderId="0" xfId="0" applyFont="1" applyFill="1"/>
    <xf numFmtId="0" fontId="7" fillId="3" borderId="0" xfId="0" applyFont="1" applyFill="1"/>
    <xf numFmtId="0" fontId="12" fillId="3" borderId="0" xfId="0" applyFont="1" applyFill="1" applyAlignment="1">
      <alignment vertical="center" wrapText="1"/>
    </xf>
    <xf numFmtId="0" fontId="12" fillId="3" borderId="0" xfId="0" applyFont="1" applyFill="1" applyAlignment="1">
      <alignment horizontal="center"/>
    </xf>
    <xf numFmtId="0" fontId="12" fillId="3" borderId="0" xfId="0" applyFont="1" applyFill="1" applyAlignment="1"/>
    <xf numFmtId="0" fontId="7" fillId="3" borderId="0" xfId="0" applyFont="1" applyFill="1" applyAlignment="1"/>
    <xf numFmtId="10" fontId="7" fillId="3" borderId="0" xfId="0" applyNumberFormat="1" applyFont="1" applyFill="1"/>
    <xf numFmtId="0" fontId="9" fillId="0" borderId="0" xfId="0" applyFont="1" applyFill="1" applyAlignment="1">
      <alignment vertical="center"/>
    </xf>
    <xf numFmtId="0" fontId="9" fillId="0" borderId="0" xfId="0" applyFont="1" applyFill="1" applyAlignment="1">
      <alignment vertical="center" wrapText="1"/>
    </xf>
    <xf numFmtId="0" fontId="11" fillId="0" borderId="0" xfId="0" applyFont="1" applyFill="1"/>
    <xf numFmtId="0" fontId="1" fillId="0" borderId="1" xfId="0" applyFont="1" applyFill="1" applyBorder="1" applyAlignment="1">
      <alignment horizontal="left"/>
    </xf>
    <xf numFmtId="164" fontId="1" fillId="0" borderId="1" xfId="13" applyNumberFormat="1" applyFont="1" applyFill="1" applyBorder="1" applyAlignment="1">
      <alignment horizontal="center" wrapText="1"/>
    </xf>
    <xf numFmtId="9" fontId="1" fillId="0" borderId="1" xfId="13" applyNumberFormat="1" applyFont="1" applyFill="1" applyBorder="1" applyAlignment="1">
      <alignment horizontal="center" wrapText="1"/>
    </xf>
    <xf numFmtId="9" fontId="1" fillId="0" borderId="1" xfId="13" applyFont="1" applyFill="1" applyBorder="1" applyAlignment="1">
      <alignment horizontal="center" wrapText="1"/>
    </xf>
    <xf numFmtId="0"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0" fontId="21" fillId="0" borderId="1" xfId="0" applyNumberFormat="1" applyFont="1" applyFill="1" applyBorder="1" applyAlignment="1">
      <alignment horizontal="center"/>
    </xf>
    <xf numFmtId="0" fontId="19" fillId="0" borderId="0" xfId="0" applyFont="1" applyFill="1" applyBorder="1"/>
    <xf numFmtId="0" fontId="9" fillId="0" borderId="0" xfId="0" applyFont="1" applyFill="1" applyAlignment="1">
      <alignment horizontal="left"/>
    </xf>
    <xf numFmtId="0" fontId="7" fillId="0" borderId="1" xfId="0" applyNumberFormat="1" applyFont="1" applyFill="1" applyBorder="1" applyAlignment="1">
      <alignment horizontal="center"/>
    </xf>
    <xf numFmtId="0" fontId="1" fillId="0" borderId="0" xfId="0" applyFont="1" applyFill="1"/>
    <xf numFmtId="0" fontId="1" fillId="0" borderId="1" xfId="0" applyFont="1" applyFill="1" applyBorder="1" applyAlignment="1">
      <alignment wrapText="1"/>
    </xf>
    <xf numFmtId="0" fontId="1" fillId="0" borderId="1" xfId="9" applyFont="1" applyFill="1" applyBorder="1" applyAlignment="1">
      <alignment horizontal="center" wrapText="1"/>
    </xf>
    <xf numFmtId="0" fontId="19" fillId="0" borderId="0" xfId="9" applyFont="1" applyFill="1" applyBorder="1" applyAlignment="1">
      <alignment horizontal="left" wrapText="1"/>
    </xf>
    <xf numFmtId="0" fontId="19" fillId="0" borderId="0" xfId="0" applyFont="1" applyFill="1" applyBorder="1" applyAlignment="1">
      <alignment horizontal="left"/>
    </xf>
    <xf numFmtId="0" fontId="1" fillId="0" borderId="1" xfId="10" applyFont="1" applyFill="1" applyBorder="1" applyAlignment="1">
      <alignment wrapText="1"/>
    </xf>
    <xf numFmtId="0" fontId="9" fillId="0" borderId="0" xfId="0" applyFont="1" applyFill="1" applyAlignment="1">
      <alignment horizontal="center"/>
    </xf>
    <xf numFmtId="0" fontId="1" fillId="0" borderId="1" xfId="10" applyFont="1" applyFill="1" applyBorder="1" applyAlignment="1">
      <alignment horizontal="center" wrapText="1"/>
    </xf>
    <xf numFmtId="0" fontId="0" fillId="0" borderId="0" xfId="0" applyAlignment="1">
      <alignment wrapText="1"/>
    </xf>
    <xf numFmtId="9" fontId="1" fillId="0" borderId="1" xfId="0" applyNumberFormat="1" applyFont="1" applyFill="1" applyBorder="1" applyAlignment="1">
      <alignment horizontal="center"/>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7" fillId="0" borderId="1" xfId="16" applyFont="1" applyFill="1" applyBorder="1" applyAlignment="1">
      <alignment wrapText="1"/>
    </xf>
    <xf numFmtId="0" fontId="7" fillId="0" borderId="1" xfId="16" applyFont="1" applyFill="1" applyBorder="1" applyAlignment="1">
      <alignment horizontal="center" wrapText="1"/>
    </xf>
    <xf numFmtId="9" fontId="7" fillId="0" borderId="1" xfId="0" applyNumberFormat="1" applyFont="1" applyFill="1" applyBorder="1" applyAlignment="1">
      <alignment horizontal="center"/>
    </xf>
    <xf numFmtId="9" fontId="12" fillId="3" borderId="0" xfId="0" applyNumberFormat="1" applyFont="1" applyFill="1"/>
    <xf numFmtId="0" fontId="7" fillId="0" borderId="1" xfId="7" applyFont="1" applyFill="1" applyBorder="1" applyAlignment="1">
      <alignment wrapText="1"/>
    </xf>
    <xf numFmtId="0" fontId="7" fillId="0" borderId="1" xfId="0" applyFont="1" applyFill="1" applyBorder="1" applyAlignment="1">
      <alignment horizontal="center"/>
    </xf>
    <xf numFmtId="0" fontId="12" fillId="0" borderId="0" xfId="0" applyFont="1" applyFill="1" applyAlignment="1"/>
    <xf numFmtId="0" fontId="12" fillId="0" borderId="0" xfId="0" applyFont="1" applyFill="1"/>
    <xf numFmtId="0" fontId="14" fillId="0" borderId="1" xfId="17" applyFont="1" applyFill="1" applyBorder="1" applyAlignment="1">
      <alignment horizontal="center" wrapText="1"/>
    </xf>
    <xf numFmtId="0" fontId="7" fillId="0" borderId="1" xfId="6" applyFont="1" applyFill="1" applyBorder="1" applyAlignment="1">
      <alignment wrapText="1"/>
    </xf>
    <xf numFmtId="0" fontId="12" fillId="0" borderId="0" xfId="0" applyFont="1" applyFill="1" applyAlignment="1">
      <alignment horizontal="center"/>
    </xf>
    <xf numFmtId="0" fontId="12" fillId="0" borderId="0" xfId="0" applyFont="1" applyFill="1" applyAlignment="1">
      <alignment vertical="center" wrapText="1"/>
    </xf>
    <xf numFmtId="0" fontId="7" fillId="0" borderId="0" xfId="0" applyFont="1" applyFill="1"/>
    <xf numFmtId="0" fontId="7" fillId="0" borderId="1" xfId="18" applyFont="1" applyFill="1" applyBorder="1" applyAlignment="1">
      <alignment horizontal="center" wrapText="1"/>
    </xf>
    <xf numFmtId="0" fontId="7" fillId="0" borderId="1" xfId="6" applyFont="1" applyFill="1" applyBorder="1" applyAlignment="1">
      <alignment horizontal="left" wrapText="1"/>
    </xf>
    <xf numFmtId="0" fontId="19" fillId="0" borderId="0" xfId="0" applyFont="1" applyFill="1" applyAlignment="1">
      <alignment wrapText="1"/>
    </xf>
    <xf numFmtId="0" fontId="22" fillId="0" borderId="0" xfId="0" applyFont="1" applyFill="1"/>
    <xf numFmtId="0" fontId="23" fillId="0" borderId="0" xfId="0" applyFont="1"/>
    <xf numFmtId="3" fontId="1" fillId="0" borderId="1" xfId="15" applyNumberFormat="1" applyFont="1" applyFill="1" applyBorder="1" applyAlignment="1">
      <alignment horizontal="center"/>
    </xf>
    <xf numFmtId="0" fontId="17" fillId="0" borderId="1" xfId="0" applyFont="1" applyFill="1" applyBorder="1" applyAlignment="1">
      <alignment horizontal="center"/>
    </xf>
    <xf numFmtId="0" fontId="16" fillId="0" borderId="2" xfId="0" applyFont="1" applyFill="1" applyBorder="1" applyAlignment="1">
      <alignment horizontal="center" vertical="center" wrapText="1"/>
    </xf>
    <xf numFmtId="0" fontId="1" fillId="0" borderId="0" xfId="11" applyFont="1" applyFill="1" applyBorder="1" applyAlignment="1">
      <alignment horizontal="left" wrapText="1"/>
    </xf>
    <xf numFmtId="0" fontId="19" fillId="0" borderId="0" xfId="11" applyFont="1" applyFill="1" applyBorder="1" applyAlignment="1">
      <alignment horizontal="left" wrapText="1"/>
    </xf>
    <xf numFmtId="0" fontId="16" fillId="0" borderId="2" xfId="0" applyFont="1" applyFill="1" applyBorder="1" applyAlignment="1">
      <alignment horizontal="center" vertical="top"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4" fillId="0" borderId="0" xfId="1" applyFill="1" applyAlignment="1" applyProtection="1"/>
    <xf numFmtId="0" fontId="4" fillId="0" borderId="3" xfId="1" applyFill="1" applyBorder="1" applyAlignment="1" applyProtection="1">
      <alignment horizontal="left"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9" fillId="0" borderId="0" xfId="6" applyFont="1" applyFill="1" applyBorder="1" applyAlignment="1">
      <alignment horizontal="left" wrapText="1"/>
    </xf>
    <xf numFmtId="0" fontId="24" fillId="0" borderId="2" xfId="0" applyFont="1" applyFill="1" applyBorder="1" applyAlignment="1">
      <alignment horizontal="center" wrapText="1"/>
    </xf>
    <xf numFmtId="0" fontId="5" fillId="0" borderId="1" xfId="0" applyFont="1" applyFill="1" applyBorder="1" applyAlignment="1">
      <alignment horizontal="center" wrapText="1"/>
    </xf>
    <xf numFmtId="0" fontId="17" fillId="0" borderId="1" xfId="0" applyFont="1" applyFill="1" applyBorder="1" applyAlignment="1">
      <alignment horizontal="center" vertical="center"/>
    </xf>
    <xf numFmtId="0" fontId="4" fillId="0" borderId="0" xfId="1" applyFill="1" applyAlignment="1" applyProtection="1">
      <alignment horizontal="left"/>
    </xf>
    <xf numFmtId="0" fontId="19" fillId="0" borderId="0" xfId="12" applyFont="1" applyFill="1" applyBorder="1" applyAlignment="1">
      <alignment horizontal="left" wrapText="1"/>
    </xf>
    <xf numFmtId="0" fontId="19" fillId="0" borderId="0" xfId="9" applyFont="1" applyFill="1" applyBorder="1" applyAlignment="1">
      <alignment horizontal="left" wrapText="1"/>
    </xf>
    <xf numFmtId="0" fontId="17" fillId="0" borderId="1" xfId="0" applyFont="1" applyFill="1" applyBorder="1" applyAlignment="1">
      <alignment horizontal="center" wrapText="1"/>
    </xf>
    <xf numFmtId="0" fontId="17" fillId="0" borderId="2" xfId="0" applyFont="1" applyFill="1" applyBorder="1" applyAlignment="1">
      <alignment horizontal="left" wrapText="1"/>
    </xf>
    <xf numFmtId="0" fontId="19" fillId="0" borderId="3" xfId="12" applyFont="1" applyFill="1" applyBorder="1" applyAlignment="1">
      <alignment horizontal="left" wrapText="1"/>
    </xf>
    <xf numFmtId="0" fontId="19" fillId="0" borderId="3" xfId="0" applyFont="1" applyFill="1" applyBorder="1" applyAlignment="1">
      <alignment horizontal="left"/>
    </xf>
    <xf numFmtId="0" fontId="17" fillId="0" borderId="4" xfId="0" applyFont="1" applyFill="1" applyBorder="1" applyAlignment="1">
      <alignment horizontal="center" wrapText="1"/>
    </xf>
    <xf numFmtId="0" fontId="17" fillId="0" borderId="5" xfId="0" applyFont="1" applyFill="1" applyBorder="1" applyAlignment="1">
      <alignment horizontal="center" wrapText="1"/>
    </xf>
    <xf numFmtId="0" fontId="17" fillId="0" borderId="6" xfId="0" applyFont="1" applyFill="1" applyBorder="1" applyAlignment="1">
      <alignment horizontal="center" wrapText="1"/>
    </xf>
    <xf numFmtId="0" fontId="0" fillId="4" borderId="0" xfId="0" applyFill="1" applyAlignment="1">
      <alignment wrapText="1"/>
    </xf>
    <xf numFmtId="0" fontId="0" fillId="5" borderId="0" xfId="0" applyFill="1" applyAlignment="1">
      <alignment wrapText="1"/>
    </xf>
    <xf numFmtId="0" fontId="0" fillId="6" borderId="0" xfId="0" applyFill="1" applyAlignment="1">
      <alignment wrapText="1"/>
    </xf>
    <xf numFmtId="0" fontId="0" fillId="7" borderId="0" xfId="0" applyFill="1" applyAlignment="1">
      <alignment wrapText="1"/>
    </xf>
    <xf numFmtId="0" fontId="0" fillId="8" borderId="0" xfId="0" applyFill="1" applyAlignment="1">
      <alignment wrapText="1"/>
    </xf>
    <xf numFmtId="0" fontId="0" fillId="9" borderId="0" xfId="0" applyFill="1" applyAlignment="1">
      <alignment wrapText="1"/>
    </xf>
  </cellXfs>
  <cellStyles count="19">
    <cellStyle name="Comma" xfId="15" builtinId="3"/>
    <cellStyle name="Hyperlink" xfId="1" builtinId="8"/>
    <cellStyle name="Hyperlink 2" xfId="2"/>
    <cellStyle name="Normal" xfId="0" builtinId="0"/>
    <cellStyle name="Normal_CF0-1bycounty" xfId="3"/>
    <cellStyle name="Normal_Indicator 2" xfId="4"/>
    <cellStyle name="Normal_Indicator 3" xfId="5"/>
    <cellStyle name="Normal_Indicator 3 (3)" xfId="6"/>
    <cellStyle name="Normal_Indicator 3 (3) 2" xfId="7"/>
    <cellStyle name="Normal_Indicator 4a" xfId="16"/>
    <cellStyle name="Normal_Indicator 4b" xfId="17"/>
    <cellStyle name="Normal_Indicator 4c" xfId="18"/>
    <cellStyle name="Normal_Indicator 5" xfId="8"/>
    <cellStyle name="Normal_Indicator 7" xfId="9"/>
    <cellStyle name="Normal_Indicator 8c" xfId="10"/>
    <cellStyle name="Normal_Sheet1" xfId="11"/>
    <cellStyle name="Normal_Sheet2" xfId="12"/>
    <cellStyle name="Percent" xfId="13" builtinId="5"/>
    <cellStyle name="Percent 2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birth23.org/accountability/618data/618tbls/" TargetMode="External"/><Relationship Id="rId2" Type="http://schemas.openxmlformats.org/officeDocument/2006/relationships/hyperlink" Target="http://www.birth23.org/Child%20Count%20Data/default.asp" TargetMode="External"/><Relationship Id="rId1" Type="http://schemas.openxmlformats.org/officeDocument/2006/relationships/hyperlink" Target="http://www.ojjdp.gov/ojstatbb/ezapop/" TargetMode="External"/><Relationship Id="rId5" Type="http://schemas.openxmlformats.org/officeDocument/2006/relationships/printerSettings" Target="../printerSettings/printerSettings10.bin"/><Relationship Id="rId4" Type="http://schemas.openxmlformats.org/officeDocument/2006/relationships/hyperlink" Target="http://www.birth23.org/accountability/spp/"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birth23.org/accountability/618data/618tbls/" TargetMode="External"/><Relationship Id="rId2" Type="http://schemas.openxmlformats.org/officeDocument/2006/relationships/hyperlink" Target="http://www.birth23.org/Child%20Count%20Data/default.asp" TargetMode="External"/><Relationship Id="rId1" Type="http://schemas.openxmlformats.org/officeDocument/2006/relationships/hyperlink" Target="http://www.ojjdp.gov/ojstatbb/ezapop/" TargetMode="External"/><Relationship Id="rId5" Type="http://schemas.openxmlformats.org/officeDocument/2006/relationships/printerSettings" Target="../printerSettings/printerSettings11.bin"/><Relationship Id="rId4" Type="http://schemas.openxmlformats.org/officeDocument/2006/relationships/hyperlink" Target="http://www.birth23.org/accountability/sp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birth23.org/accountability/spp/"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birth23.org/accountability/sp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birth23.org/accountability/spp/"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birth23.org/accountability/sp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irth23.org/accountability/spp/apr/" TargetMode="External"/><Relationship Id="rId1" Type="http://schemas.openxmlformats.org/officeDocument/2006/relationships/hyperlink" Target="http://www.birth23.org/sp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irth23.org/accountability/618data/618tbls/" TargetMode="External"/><Relationship Id="rId2" Type="http://schemas.openxmlformats.org/officeDocument/2006/relationships/hyperlink" Target="http://www.birth23.org/Child%20Count%20Data/default.asp" TargetMode="External"/><Relationship Id="rId1" Type="http://schemas.openxmlformats.org/officeDocument/2006/relationships/hyperlink" Target="http://www.birth23.org/accountability/spp/"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irth23.org/accountability/sp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irth23.org/accountability/sp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irth23.org/accountability/sp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irth23.org/accountability/sp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irth23.org/accountability/sp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irth23.org/accountability/s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A16" sqref="A16"/>
    </sheetView>
  </sheetViews>
  <sheetFormatPr defaultRowHeight="12.75" x14ac:dyDescent="0.2"/>
  <cols>
    <col min="1" max="1" width="120.7109375" style="55" customWidth="1"/>
  </cols>
  <sheetData>
    <row r="1" spans="1:1" x14ac:dyDescent="0.2">
      <c r="A1" s="104" t="s">
        <v>26</v>
      </c>
    </row>
    <row r="2" spans="1:1" ht="25.5" x14ac:dyDescent="0.2">
      <c r="A2" s="104" t="s">
        <v>27</v>
      </c>
    </row>
    <row r="3" spans="1:1" ht="25.5" x14ac:dyDescent="0.2">
      <c r="A3" s="105" t="s">
        <v>28</v>
      </c>
    </row>
    <row r="4" spans="1:1" ht="25.5" x14ac:dyDescent="0.2">
      <c r="A4" s="105" t="s">
        <v>29</v>
      </c>
    </row>
    <row r="5" spans="1:1" x14ac:dyDescent="0.2">
      <c r="A5" s="105" t="s">
        <v>30</v>
      </c>
    </row>
    <row r="6" spans="1:1" ht="25.5" x14ac:dyDescent="0.2">
      <c r="A6" s="106" t="s">
        <v>31</v>
      </c>
    </row>
    <row r="7" spans="1:1" ht="25.5" x14ac:dyDescent="0.2">
      <c r="A7" s="106" t="s">
        <v>32</v>
      </c>
    </row>
    <row r="8" spans="1:1" ht="25.5" x14ac:dyDescent="0.2">
      <c r="A8" s="106" t="s">
        <v>33</v>
      </c>
    </row>
    <row r="9" spans="1:1" x14ac:dyDescent="0.2">
      <c r="A9" s="107" t="s">
        <v>34</v>
      </c>
    </row>
    <row r="10" spans="1:1" x14ac:dyDescent="0.2">
      <c r="A10" s="107" t="s">
        <v>35</v>
      </c>
    </row>
    <row r="11" spans="1:1" ht="25.5" x14ac:dyDescent="0.2">
      <c r="A11" s="108" t="s">
        <v>36</v>
      </c>
    </row>
    <row r="12" spans="1:1" ht="25.5" x14ac:dyDescent="0.2">
      <c r="A12" s="109" t="s">
        <v>37</v>
      </c>
    </row>
    <row r="13" spans="1:1" ht="39.75" customHeight="1" x14ac:dyDescent="0.2">
      <c r="A13" s="109" t="s">
        <v>38</v>
      </c>
    </row>
    <row r="14" spans="1:1" ht="38.25" x14ac:dyDescent="0.2">
      <c r="A14" s="109" t="s">
        <v>39</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0"/>
  <sheetViews>
    <sheetView zoomScaleNormal="100" workbookViewId="0">
      <selection activeCell="C19" sqref="C19"/>
    </sheetView>
  </sheetViews>
  <sheetFormatPr defaultColWidth="45.140625" defaultRowHeight="12.75" x14ac:dyDescent="0.2"/>
  <cols>
    <col min="1" max="1" width="19.85546875" style="10" customWidth="1"/>
    <col min="2" max="2" width="17" style="10" customWidth="1"/>
    <col min="3" max="3" width="22.42578125" style="10" bestFit="1" customWidth="1"/>
    <col min="4" max="4" width="15" style="10" bestFit="1" customWidth="1"/>
    <col min="5" max="5" width="15" style="10" customWidth="1"/>
    <col min="6" max="6" width="19.5703125" style="10" customWidth="1"/>
    <col min="7" max="7" width="18.7109375" style="10" customWidth="1"/>
    <col min="8" max="16384" width="45.140625" style="10"/>
  </cols>
  <sheetData>
    <row r="1" spans="1:7" s="34" customFormat="1" ht="24.75" customHeight="1" x14ac:dyDescent="0.2">
      <c r="A1" s="79" t="s">
        <v>111</v>
      </c>
      <c r="B1" s="79"/>
      <c r="C1" s="79"/>
      <c r="D1" s="79"/>
      <c r="E1" s="79"/>
      <c r="F1" s="79"/>
      <c r="G1" s="79"/>
    </row>
    <row r="2" spans="1:7" s="34" customFormat="1" ht="25.5" customHeight="1" x14ac:dyDescent="0.2">
      <c r="A2" s="93" t="s">
        <v>116</v>
      </c>
      <c r="B2" s="93"/>
      <c r="C2" s="93"/>
      <c r="D2" s="93"/>
      <c r="E2" s="93"/>
      <c r="F2" s="93"/>
      <c r="G2" s="93"/>
    </row>
    <row r="3" spans="1:7" ht="5.25" customHeight="1" x14ac:dyDescent="0.2">
      <c r="A3" s="13"/>
      <c r="B3" s="13"/>
      <c r="C3" s="13"/>
      <c r="D3" s="13"/>
      <c r="E3" s="13"/>
      <c r="F3" s="13"/>
      <c r="G3" s="13"/>
    </row>
    <row r="4" spans="1:7" s="35" customFormat="1" ht="62.25" customHeight="1" x14ac:dyDescent="0.2">
      <c r="A4" s="4" t="s">
        <v>1</v>
      </c>
      <c r="B4" s="8" t="s">
        <v>123</v>
      </c>
      <c r="C4" s="17" t="s">
        <v>100</v>
      </c>
      <c r="D4" s="17" t="s">
        <v>11</v>
      </c>
      <c r="E4" s="17" t="s">
        <v>43</v>
      </c>
      <c r="F4" s="17" t="s">
        <v>124</v>
      </c>
      <c r="G4" s="17" t="s">
        <v>117</v>
      </c>
    </row>
    <row r="5" spans="1:7" ht="16.5" customHeight="1" x14ac:dyDescent="0.2">
      <c r="A5" s="23" t="s">
        <v>2</v>
      </c>
      <c r="B5" s="25">
        <v>92</v>
      </c>
      <c r="C5" s="77">
        <v>10197</v>
      </c>
      <c r="D5" s="21">
        <f t="shared" ref="D5:D13" si="0">+B5/C5</f>
        <v>9.0222614494459147E-3</v>
      </c>
      <c r="E5" s="11" t="str">
        <f>IF(D5&gt;=F5,"Met", "Not Met")</f>
        <v>Not Met</v>
      </c>
      <c r="F5" s="22">
        <v>1.2E-2</v>
      </c>
      <c r="G5" s="22">
        <v>1.15E-2</v>
      </c>
    </row>
    <row r="6" spans="1:7" ht="16.5" customHeight="1" x14ac:dyDescent="0.2">
      <c r="A6" s="23" t="s">
        <v>3</v>
      </c>
      <c r="B6" s="25">
        <v>119</v>
      </c>
      <c r="C6" s="77">
        <v>9551</v>
      </c>
      <c r="D6" s="21">
        <f t="shared" si="0"/>
        <v>1.2459428332111821E-2</v>
      </c>
      <c r="E6" s="11" t="str">
        <f t="shared" ref="E6:E13" si="1">IF(D6&gt;=F6,"Met", "Not Met")</f>
        <v>Met</v>
      </c>
      <c r="F6" s="22">
        <v>1.2E-2</v>
      </c>
      <c r="G6" s="22">
        <v>1.15E-2</v>
      </c>
    </row>
    <row r="7" spans="1:7" ht="16.5" customHeight="1" x14ac:dyDescent="0.2">
      <c r="A7" s="23" t="s">
        <v>4</v>
      </c>
      <c r="B7" s="25">
        <v>11</v>
      </c>
      <c r="C7" s="77">
        <v>1445</v>
      </c>
      <c r="D7" s="21">
        <f t="shared" si="0"/>
        <v>7.6124567474048447E-3</v>
      </c>
      <c r="E7" s="11" t="str">
        <f t="shared" si="1"/>
        <v>Not Met</v>
      </c>
      <c r="F7" s="22">
        <v>1.2E-2</v>
      </c>
      <c r="G7" s="22">
        <v>1.15E-2</v>
      </c>
    </row>
    <row r="8" spans="1:7" ht="16.5" customHeight="1" x14ac:dyDescent="0.2">
      <c r="A8" s="23" t="s">
        <v>5</v>
      </c>
      <c r="B8" s="25">
        <v>20</v>
      </c>
      <c r="C8" s="77">
        <v>1429</v>
      </c>
      <c r="D8" s="21">
        <f t="shared" si="0"/>
        <v>1.3995801259622114E-2</v>
      </c>
      <c r="E8" s="11" t="str">
        <f t="shared" si="1"/>
        <v>Met</v>
      </c>
      <c r="F8" s="22">
        <v>1.2E-2</v>
      </c>
      <c r="G8" s="22">
        <v>1.15E-2</v>
      </c>
    </row>
    <row r="9" spans="1:7" ht="16.5" customHeight="1" x14ac:dyDescent="0.2">
      <c r="A9" s="23" t="s">
        <v>6</v>
      </c>
      <c r="B9" s="25">
        <v>112</v>
      </c>
      <c r="C9" s="77">
        <v>9008</v>
      </c>
      <c r="D9" s="21">
        <f t="shared" si="0"/>
        <v>1.2433392539964476E-2</v>
      </c>
      <c r="E9" s="11" t="str">
        <f t="shared" si="1"/>
        <v>Met</v>
      </c>
      <c r="F9" s="22">
        <v>1.2E-2</v>
      </c>
      <c r="G9" s="22">
        <v>1.15E-2</v>
      </c>
    </row>
    <row r="10" spans="1:7" ht="16.5" customHeight="1" x14ac:dyDescent="0.2">
      <c r="A10" s="23" t="s">
        <v>7</v>
      </c>
      <c r="B10" s="25">
        <v>37</v>
      </c>
      <c r="C10" s="77">
        <v>2795</v>
      </c>
      <c r="D10" s="21">
        <f t="shared" si="0"/>
        <v>1.3237924865831842E-2</v>
      </c>
      <c r="E10" s="11" t="str">
        <f t="shared" si="1"/>
        <v>Met</v>
      </c>
      <c r="F10" s="22">
        <v>1.2E-2</v>
      </c>
      <c r="G10" s="22">
        <v>1.15E-2</v>
      </c>
    </row>
    <row r="11" spans="1:7" ht="16.5" customHeight="1" x14ac:dyDescent="0.2">
      <c r="A11" s="23" t="s">
        <v>8</v>
      </c>
      <c r="B11" s="25">
        <v>12</v>
      </c>
      <c r="C11" s="77">
        <v>1161</v>
      </c>
      <c r="D11" s="21">
        <f t="shared" si="0"/>
        <v>1.0335917312661499E-2</v>
      </c>
      <c r="E11" s="11" t="str">
        <f t="shared" si="1"/>
        <v>Not Met</v>
      </c>
      <c r="F11" s="22">
        <v>1.2E-2</v>
      </c>
      <c r="G11" s="22">
        <v>1.15E-2</v>
      </c>
    </row>
    <row r="12" spans="1:7" ht="16.5" customHeight="1" x14ac:dyDescent="0.2">
      <c r="A12" s="23" t="s">
        <v>9</v>
      </c>
      <c r="B12" s="25">
        <v>21</v>
      </c>
      <c r="C12" s="77">
        <v>1185</v>
      </c>
      <c r="D12" s="21">
        <f t="shared" si="0"/>
        <v>1.7721518987341773E-2</v>
      </c>
      <c r="E12" s="11" t="str">
        <f t="shared" si="1"/>
        <v>Met</v>
      </c>
      <c r="F12" s="22">
        <v>1.2E-2</v>
      </c>
      <c r="G12" s="22">
        <v>1.15E-2</v>
      </c>
    </row>
    <row r="13" spans="1:7" ht="16.5" customHeight="1" x14ac:dyDescent="0.2">
      <c r="A13" s="6" t="s">
        <v>73</v>
      </c>
      <c r="B13" s="7">
        <f>SUM(B5:B12)</f>
        <v>424</v>
      </c>
      <c r="C13" s="77">
        <f>SUM(C5:C12)</f>
        <v>36771</v>
      </c>
      <c r="D13" s="21">
        <f t="shared" si="0"/>
        <v>1.153082592260205E-2</v>
      </c>
      <c r="E13" s="11" t="str">
        <f t="shared" si="1"/>
        <v>Not Met</v>
      </c>
      <c r="F13" s="22">
        <v>1.2E-2</v>
      </c>
      <c r="G13" s="22">
        <v>1.15E-2</v>
      </c>
    </row>
    <row r="14" spans="1:7" ht="19.5" customHeight="1" x14ac:dyDescent="0.2">
      <c r="A14" s="87" t="s">
        <v>101</v>
      </c>
      <c r="B14" s="87"/>
      <c r="C14" s="87"/>
      <c r="D14" s="87"/>
      <c r="E14" s="87"/>
      <c r="F14" s="87"/>
      <c r="G14" s="87"/>
    </row>
    <row r="15" spans="1:7" s="36" customFormat="1" ht="12.75" customHeight="1" x14ac:dyDescent="0.2">
      <c r="A15" s="94" t="s">
        <v>143</v>
      </c>
      <c r="B15" s="94"/>
      <c r="C15" s="94"/>
      <c r="D15" s="94"/>
      <c r="E15" s="94"/>
      <c r="F15" s="94"/>
      <c r="G15" s="94"/>
    </row>
    <row r="16" spans="1:7" s="36" customFormat="1" ht="12.75" customHeight="1" x14ac:dyDescent="0.2">
      <c r="A16" s="94" t="s">
        <v>98</v>
      </c>
      <c r="B16" s="94"/>
      <c r="C16" s="94"/>
      <c r="D16" s="94"/>
      <c r="E16" s="94"/>
      <c r="F16" s="94"/>
      <c r="G16" s="94"/>
    </row>
    <row r="17" spans="1:7" s="36" customFormat="1" ht="12.75" customHeight="1" x14ac:dyDescent="0.2">
      <c r="A17" s="95" t="s">
        <v>93</v>
      </c>
      <c r="B17" s="95"/>
      <c r="C17" s="95"/>
      <c r="D17" s="95"/>
      <c r="E17" s="95"/>
      <c r="F17" s="95"/>
      <c r="G17" s="95"/>
    </row>
    <row r="18" spans="1:7" ht="12.75" customHeight="1" x14ac:dyDescent="0.2">
      <c r="A18" s="86" t="s">
        <v>22</v>
      </c>
      <c r="B18" s="86"/>
      <c r="C18" s="86"/>
      <c r="D18" s="86"/>
      <c r="E18" s="86"/>
      <c r="F18" s="86"/>
      <c r="G18" s="86"/>
    </row>
    <row r="20" spans="1:7" x14ac:dyDescent="0.2">
      <c r="A20" s="76"/>
    </row>
  </sheetData>
  <mergeCells count="7">
    <mergeCell ref="A18:G18"/>
    <mergeCell ref="A2:G2"/>
    <mergeCell ref="A1:G1"/>
    <mergeCell ref="A14:G14"/>
    <mergeCell ref="A15:G15"/>
    <mergeCell ref="A17:G17"/>
    <mergeCell ref="A16:G16"/>
  </mergeCells>
  <phoneticPr fontId="2" type="noConversion"/>
  <hyperlinks>
    <hyperlink ref="A15:G15" r:id="rId1" display="**Puzzanchera, C., Sladky, A. and Kang, W. (2013). &quot;Easy Access to Juvenile Populations: 1990-2012.&quot; Online. Available: http://www.ojjdp.gov/ojstatbb/ezapop/ "/>
    <hyperlink ref="A14:F14" r:id="rId2" display="*Based on 12/1/2007 Table 1A: &quot;all eligible children &quot; data available at  Birth23.org &gt; Quality Assurance &gt; Child Count Data &gt; 2007"/>
    <hyperlink ref="A14:G14" r:id="rId3" display="*IDEA Section 618 2012 Child Count Section A at Birth23.org &gt; How Are we Doing? &gt; IDEA 618 Child Count Data &gt; 2012"/>
    <hyperlink ref="A18:G18" r:id="rId4" display="This indicator is addressed more fully in the State Performance Plan (SPP) and the Annual Performance Report (APR)"/>
  </hyperlinks>
  <printOptions horizontalCentered="1"/>
  <pageMargins left="0.25" right="0.25" top="0.25" bottom="0.25" header="0" footer="0"/>
  <pageSetup orientation="landscape" r:id="rId5"/>
  <headerFooter alignWithMargins="0"/>
  <webPublishItems count="1">
    <webPublishItem id="18768" divId="FFY05-Public Reporting_18768" sourceType="sheet" destinationFile="C:\Documents and Settings\ridgwaya.EXEC\~~my real docs folder\SPP\SPP-APR Feb1 2008\Publlic Reporting\5-Served0-107.htm"/>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8"/>
  <sheetViews>
    <sheetView zoomScaleNormal="100" workbookViewId="0">
      <selection activeCell="C5" sqref="C5:C13"/>
    </sheetView>
  </sheetViews>
  <sheetFormatPr defaultColWidth="45.140625" defaultRowHeight="12.75" x14ac:dyDescent="0.2"/>
  <cols>
    <col min="1" max="1" width="19.140625" style="10" customWidth="1"/>
    <col min="2" max="2" width="16.7109375" style="10" customWidth="1"/>
    <col min="3" max="3" width="22.42578125" style="10" bestFit="1" customWidth="1"/>
    <col min="4" max="4" width="15" style="10" bestFit="1" customWidth="1"/>
    <col min="5" max="5" width="15" style="10" customWidth="1"/>
    <col min="6" max="6" width="19.28515625" style="10" customWidth="1"/>
    <col min="7" max="7" width="20.140625" style="10" customWidth="1"/>
    <col min="8" max="16384" width="45.140625" style="10"/>
  </cols>
  <sheetData>
    <row r="1" spans="1:7" ht="27" customHeight="1" x14ac:dyDescent="0.2">
      <c r="A1" s="79" t="s">
        <v>111</v>
      </c>
      <c r="B1" s="79"/>
      <c r="C1" s="79"/>
      <c r="D1" s="79"/>
      <c r="E1" s="79"/>
      <c r="F1" s="79"/>
      <c r="G1" s="79"/>
    </row>
    <row r="2" spans="1:7" s="34" customFormat="1" ht="25.5" customHeight="1" x14ac:dyDescent="0.2">
      <c r="A2" s="93" t="s">
        <v>118</v>
      </c>
      <c r="B2" s="93"/>
      <c r="C2" s="93"/>
      <c r="D2" s="93"/>
      <c r="E2" s="93"/>
      <c r="F2" s="93"/>
      <c r="G2" s="93"/>
    </row>
    <row r="3" spans="1:7" ht="5.25" customHeight="1" x14ac:dyDescent="0.2">
      <c r="A3" s="13"/>
      <c r="B3" s="13"/>
      <c r="C3" s="13"/>
      <c r="D3" s="13"/>
      <c r="E3" s="13"/>
      <c r="F3" s="13"/>
      <c r="G3" s="13"/>
    </row>
    <row r="4" spans="1:7" s="35" customFormat="1" ht="62.25" customHeight="1" x14ac:dyDescent="0.2">
      <c r="A4" s="4" t="s">
        <v>1</v>
      </c>
      <c r="B4" s="8" t="s">
        <v>132</v>
      </c>
      <c r="C4" s="17" t="s">
        <v>100</v>
      </c>
      <c r="D4" s="8" t="s">
        <v>10</v>
      </c>
      <c r="E4" s="8" t="s">
        <v>43</v>
      </c>
      <c r="F4" s="17" t="s">
        <v>124</v>
      </c>
      <c r="G4" s="17" t="s">
        <v>117</v>
      </c>
    </row>
    <row r="5" spans="1:7" ht="16.5" customHeight="1" x14ac:dyDescent="0.2">
      <c r="A5" s="24" t="s">
        <v>2</v>
      </c>
      <c r="B5" s="7">
        <v>1179</v>
      </c>
      <c r="C5" s="77">
        <v>31271</v>
      </c>
      <c r="D5" s="21">
        <f>+B5/C5</f>
        <v>3.7702663809919733E-2</v>
      </c>
      <c r="E5" s="11" t="str">
        <f>IF(D5&gt;=F5,"Met", "Not Met")</f>
        <v>Met</v>
      </c>
      <c r="F5" s="22">
        <v>3.7499999999999999E-2</v>
      </c>
      <c r="G5" s="22">
        <v>4.1799999999999997E-2</v>
      </c>
    </row>
    <row r="6" spans="1:7" ht="16.5" customHeight="1" x14ac:dyDescent="0.2">
      <c r="A6" s="24" t="s">
        <v>3</v>
      </c>
      <c r="B6" s="7">
        <v>1311</v>
      </c>
      <c r="C6" s="77">
        <v>28888</v>
      </c>
      <c r="D6" s="21">
        <f t="shared" ref="D6:D13" si="0">+B6/C6</f>
        <v>4.5382165605095538E-2</v>
      </c>
      <c r="E6" s="11" t="str">
        <f t="shared" ref="E6:E13" si="1">IF(D6&gt;=F6,"Met", "Not Met")</f>
        <v>Met</v>
      </c>
      <c r="F6" s="22">
        <v>3.7499999999999999E-2</v>
      </c>
      <c r="G6" s="22">
        <v>4.1799999999999997E-2</v>
      </c>
    </row>
    <row r="7" spans="1:7" ht="16.5" customHeight="1" x14ac:dyDescent="0.2">
      <c r="A7" s="24" t="s">
        <v>4</v>
      </c>
      <c r="B7" s="7">
        <v>176</v>
      </c>
      <c r="C7" s="77">
        <v>4494</v>
      </c>
      <c r="D7" s="21">
        <f t="shared" si="0"/>
        <v>3.9163328882955054E-2</v>
      </c>
      <c r="E7" s="11" t="str">
        <f t="shared" si="1"/>
        <v>Met</v>
      </c>
      <c r="F7" s="22">
        <v>3.7499999999999999E-2</v>
      </c>
      <c r="G7" s="22">
        <v>4.1799999999999997E-2</v>
      </c>
    </row>
    <row r="8" spans="1:7" ht="16.5" customHeight="1" x14ac:dyDescent="0.2">
      <c r="A8" s="24" t="s">
        <v>5</v>
      </c>
      <c r="B8" s="7">
        <v>189</v>
      </c>
      <c r="C8" s="77">
        <v>4413</v>
      </c>
      <c r="D8" s="21">
        <f t="shared" si="0"/>
        <v>4.2828008157715841E-2</v>
      </c>
      <c r="E8" s="11" t="str">
        <f t="shared" si="1"/>
        <v>Met</v>
      </c>
      <c r="F8" s="22">
        <v>3.7499999999999999E-2</v>
      </c>
      <c r="G8" s="22">
        <v>4.1799999999999997E-2</v>
      </c>
    </row>
    <row r="9" spans="1:7" ht="16.5" customHeight="1" x14ac:dyDescent="0.2">
      <c r="A9" s="24" t="s">
        <v>6</v>
      </c>
      <c r="B9" s="7">
        <v>1105</v>
      </c>
      <c r="C9" s="77">
        <v>27145</v>
      </c>
      <c r="D9" s="21">
        <f t="shared" si="0"/>
        <v>4.0707312580585742E-2</v>
      </c>
      <c r="E9" s="11" t="str">
        <f t="shared" si="1"/>
        <v>Met</v>
      </c>
      <c r="F9" s="22">
        <v>3.7499999999999999E-2</v>
      </c>
      <c r="G9" s="22">
        <v>4.1799999999999997E-2</v>
      </c>
    </row>
    <row r="10" spans="1:7" ht="16.5" customHeight="1" x14ac:dyDescent="0.2">
      <c r="A10" s="24" t="s">
        <v>7</v>
      </c>
      <c r="B10" s="7">
        <v>360</v>
      </c>
      <c r="C10" s="77">
        <v>8358</v>
      </c>
      <c r="D10" s="21">
        <f t="shared" si="0"/>
        <v>4.3072505384063174E-2</v>
      </c>
      <c r="E10" s="11" t="str">
        <f t="shared" si="1"/>
        <v>Met</v>
      </c>
      <c r="F10" s="22">
        <v>3.7499999999999999E-2</v>
      </c>
      <c r="G10" s="22">
        <v>4.1799999999999997E-2</v>
      </c>
    </row>
    <row r="11" spans="1:7" ht="16.5" customHeight="1" x14ac:dyDescent="0.2">
      <c r="A11" s="24" t="s">
        <v>8</v>
      </c>
      <c r="B11" s="7">
        <v>168</v>
      </c>
      <c r="C11" s="77">
        <v>3520</v>
      </c>
      <c r="D11" s="21">
        <f t="shared" si="0"/>
        <v>4.7727272727272729E-2</v>
      </c>
      <c r="E11" s="11" t="str">
        <f t="shared" si="1"/>
        <v>Met</v>
      </c>
      <c r="F11" s="22">
        <v>3.7499999999999999E-2</v>
      </c>
      <c r="G11" s="22">
        <v>4.1799999999999997E-2</v>
      </c>
    </row>
    <row r="12" spans="1:7" ht="16.5" customHeight="1" x14ac:dyDescent="0.2">
      <c r="A12" s="24" t="s">
        <v>9</v>
      </c>
      <c r="B12" s="7">
        <v>187</v>
      </c>
      <c r="C12" s="77">
        <v>3624</v>
      </c>
      <c r="D12" s="21">
        <f t="shared" si="0"/>
        <v>5.1600441501103753E-2</v>
      </c>
      <c r="E12" s="11" t="str">
        <f t="shared" si="1"/>
        <v>Met</v>
      </c>
      <c r="F12" s="22">
        <v>3.7499999999999999E-2</v>
      </c>
      <c r="G12" s="22">
        <v>4.1799999999999997E-2</v>
      </c>
    </row>
    <row r="13" spans="1:7" ht="16.5" customHeight="1" x14ac:dyDescent="0.2">
      <c r="A13" s="6" t="s">
        <v>73</v>
      </c>
      <c r="B13" s="7">
        <f>SUM(B5:B12)</f>
        <v>4675</v>
      </c>
      <c r="C13" s="77">
        <f>SUM(C5:C12)</f>
        <v>111713</v>
      </c>
      <c r="D13" s="21">
        <f t="shared" si="0"/>
        <v>4.1848307717096488E-2</v>
      </c>
      <c r="E13" s="11" t="str">
        <f t="shared" si="1"/>
        <v>Met</v>
      </c>
      <c r="F13" s="22">
        <v>3.7499999999999999E-2</v>
      </c>
      <c r="G13" s="22">
        <v>4.1799999999999997E-2</v>
      </c>
    </row>
    <row r="14" spans="1:7" ht="19.5" customHeight="1" x14ac:dyDescent="0.2">
      <c r="A14" s="87" t="s">
        <v>101</v>
      </c>
      <c r="B14" s="87"/>
      <c r="C14" s="87"/>
      <c r="D14" s="87"/>
      <c r="E14" s="87"/>
      <c r="F14" s="87"/>
      <c r="G14" s="87"/>
    </row>
    <row r="15" spans="1:7" s="36" customFormat="1" ht="12.75" customHeight="1" x14ac:dyDescent="0.2">
      <c r="A15" s="94" t="s">
        <v>143</v>
      </c>
      <c r="B15" s="94"/>
      <c r="C15" s="94"/>
      <c r="D15" s="94"/>
      <c r="E15" s="94"/>
      <c r="F15" s="94"/>
      <c r="G15" s="94"/>
    </row>
    <row r="16" spans="1:7" s="36" customFormat="1" ht="12.75" customHeight="1" x14ac:dyDescent="0.2">
      <c r="A16" s="94" t="s">
        <v>98</v>
      </c>
      <c r="B16" s="94"/>
      <c r="C16" s="94"/>
      <c r="D16" s="94"/>
      <c r="E16" s="94"/>
      <c r="F16" s="94"/>
      <c r="G16" s="94"/>
    </row>
    <row r="17" spans="1:7" ht="17.25" customHeight="1" x14ac:dyDescent="0.2">
      <c r="A17" s="95" t="s">
        <v>93</v>
      </c>
      <c r="B17" s="95"/>
      <c r="C17" s="95"/>
      <c r="D17" s="95"/>
      <c r="E17" s="95"/>
      <c r="F17" s="95"/>
      <c r="G17" s="95"/>
    </row>
    <row r="18" spans="1:7" x14ac:dyDescent="0.2">
      <c r="A18" s="86" t="s">
        <v>22</v>
      </c>
      <c r="B18" s="86"/>
      <c r="C18" s="86"/>
      <c r="D18" s="86"/>
      <c r="E18" s="86"/>
      <c r="F18" s="86"/>
      <c r="G18" s="86"/>
    </row>
  </sheetData>
  <mergeCells count="7">
    <mergeCell ref="A18:G18"/>
    <mergeCell ref="A1:G1"/>
    <mergeCell ref="A17:G17"/>
    <mergeCell ref="A2:G2"/>
    <mergeCell ref="A15:G15"/>
    <mergeCell ref="A14:G14"/>
    <mergeCell ref="A16:G16"/>
  </mergeCells>
  <phoneticPr fontId="2" type="noConversion"/>
  <hyperlinks>
    <hyperlink ref="A15:G15" r:id="rId1" display="**Puzzanchera, C., Sladky, A. and Kang, W. (2013). &quot;Easy Access to Juvenile Populations: 1990-2012.&quot; Online. Available: http://www.ojjdp.gov/ojstatbb/ezapop/ "/>
    <hyperlink ref="A14:F14" r:id="rId2" display="*Based on 12/1/2007 Table 1A: &quot;all eligible children &quot; data available at  Birth23.org &gt; Quality Assurance &gt; Child Count Data &gt; 2007"/>
    <hyperlink ref="A14:G14" r:id="rId3" display="*IDEA Section 618 2012 Child Count Section A at Birth23.org &gt; How Are we Doing? &gt; IDEA 618 Child Count Data &gt; 2012"/>
    <hyperlink ref="A18:G18" r:id="rId4" display="This indicator is addressed more fully in the State Performance Plan (SPP) and the Annual Performance Report (APR)"/>
  </hyperlinks>
  <printOptions horizontalCentered="1"/>
  <pageMargins left="0.25" right="0.25" top="0.25" bottom="0.25" header="0" footer="0"/>
  <pageSetup orientation="landscape" r:id="rId5"/>
  <headerFooter alignWithMargins="0"/>
  <webPublishItems count="1">
    <webPublishItem id="20245" divId="FFY05-Public Reporting_20245" sourceType="sheet" destinationFile="C:\Documents and Settings\ridgwaya.DMR-B23\My Documents\SPP\SPP-APR Feb1 2007\served0-306.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5"/>
  <sheetViews>
    <sheetView zoomScaleNormal="100" workbookViewId="0">
      <selection sqref="A1:I1"/>
    </sheetView>
  </sheetViews>
  <sheetFormatPr defaultColWidth="45.140625" defaultRowHeight="12.75" x14ac:dyDescent="0.2"/>
  <cols>
    <col min="1" max="1" width="42.5703125" style="10" customWidth="1"/>
    <col min="2" max="2" width="12.85546875" style="10" customWidth="1"/>
    <col min="3" max="3" width="18.28515625" style="10" customWidth="1"/>
    <col min="4" max="4" width="9.7109375" style="10" customWidth="1"/>
    <col min="5" max="5" width="18" style="10" customWidth="1"/>
    <col min="6" max="6" width="16" style="10" customWidth="1"/>
    <col min="7" max="7" width="12" style="10" customWidth="1"/>
    <col min="8" max="8" width="15.5703125" style="10" customWidth="1"/>
    <col min="9" max="9" width="18" style="10" customWidth="1"/>
    <col min="10" max="16384" width="45.140625" style="10"/>
  </cols>
  <sheetData>
    <row r="1" spans="1:9" ht="18.75" customHeight="1" x14ac:dyDescent="0.2">
      <c r="A1" s="79" t="s">
        <v>111</v>
      </c>
      <c r="B1" s="79"/>
      <c r="C1" s="79"/>
      <c r="D1" s="79"/>
      <c r="E1" s="79"/>
      <c r="F1" s="79"/>
      <c r="G1" s="79"/>
      <c r="H1" s="79"/>
      <c r="I1" s="79"/>
    </row>
    <row r="2" spans="1:9" ht="34.5" customHeight="1" x14ac:dyDescent="0.25">
      <c r="A2" s="97" t="s">
        <v>20</v>
      </c>
      <c r="B2" s="97"/>
      <c r="C2" s="97"/>
      <c r="D2" s="97"/>
      <c r="E2" s="97"/>
      <c r="F2" s="97"/>
      <c r="G2" s="97"/>
      <c r="H2" s="97"/>
      <c r="I2" s="97"/>
    </row>
    <row r="3" spans="1:9" ht="5.25" customHeight="1" x14ac:dyDescent="0.2">
      <c r="A3" s="13"/>
      <c r="B3" s="13"/>
      <c r="C3" s="13"/>
      <c r="D3" s="13"/>
      <c r="E3" s="13"/>
      <c r="F3" s="13"/>
      <c r="G3" s="13"/>
      <c r="H3" s="13"/>
      <c r="I3" s="13"/>
    </row>
    <row r="4" spans="1:9" s="35" customFormat="1" ht="75.75" customHeight="1" x14ac:dyDescent="0.2">
      <c r="A4" s="4" t="s">
        <v>0</v>
      </c>
      <c r="B4" s="8" t="s">
        <v>44</v>
      </c>
      <c r="C4" s="8" t="s">
        <v>102</v>
      </c>
      <c r="D4" s="8" t="s">
        <v>40</v>
      </c>
      <c r="E4" s="8" t="s">
        <v>119</v>
      </c>
      <c r="F4" s="8" t="s">
        <v>124</v>
      </c>
      <c r="G4" s="8" t="s">
        <v>43</v>
      </c>
      <c r="H4" s="8" t="s">
        <v>124</v>
      </c>
      <c r="I4" s="8" t="s">
        <v>137</v>
      </c>
    </row>
    <row r="5" spans="1:9" x14ac:dyDescent="0.2">
      <c r="A5" s="5" t="s">
        <v>50</v>
      </c>
      <c r="B5" s="49">
        <v>98</v>
      </c>
      <c r="C5" s="49">
        <v>10</v>
      </c>
      <c r="D5" s="49"/>
      <c r="E5" s="49">
        <v>108</v>
      </c>
      <c r="F5" s="18">
        <f t="shared" ref="F5:F41" si="0">+(B5+C5)/E5</f>
        <v>1</v>
      </c>
      <c r="G5" s="11" t="str">
        <f t="shared" ref="G5:G41" si="1">IF(F5&gt;=H5,"Met", "Not Met")</f>
        <v>Met</v>
      </c>
      <c r="H5" s="12">
        <v>1</v>
      </c>
      <c r="I5" s="22">
        <v>0.99960000000000004</v>
      </c>
    </row>
    <row r="6" spans="1:9" x14ac:dyDescent="0.2">
      <c r="A6" s="5" t="s">
        <v>51</v>
      </c>
      <c r="B6" s="49">
        <v>125</v>
      </c>
      <c r="C6" s="49">
        <v>9</v>
      </c>
      <c r="D6" s="49"/>
      <c r="E6" s="49">
        <v>134</v>
      </c>
      <c r="F6" s="18">
        <f t="shared" si="0"/>
        <v>1</v>
      </c>
      <c r="G6" s="11" t="str">
        <f t="shared" si="1"/>
        <v>Met</v>
      </c>
      <c r="H6" s="12">
        <v>1</v>
      </c>
      <c r="I6" s="22">
        <v>0.99960000000000004</v>
      </c>
    </row>
    <row r="7" spans="1:9" x14ac:dyDescent="0.2">
      <c r="A7" s="5" t="s">
        <v>52</v>
      </c>
      <c r="B7" s="49">
        <v>17</v>
      </c>
      <c r="C7" s="49">
        <v>5</v>
      </c>
      <c r="D7" s="49"/>
      <c r="E7" s="49">
        <v>22</v>
      </c>
      <c r="F7" s="18">
        <f t="shared" si="0"/>
        <v>1</v>
      </c>
      <c r="G7" s="11" t="str">
        <f t="shared" si="1"/>
        <v>Met</v>
      </c>
      <c r="H7" s="12">
        <v>1</v>
      </c>
      <c r="I7" s="22">
        <v>0.99960000000000004</v>
      </c>
    </row>
    <row r="8" spans="1:9" x14ac:dyDescent="0.2">
      <c r="A8" s="5" t="s">
        <v>94</v>
      </c>
      <c r="B8" s="49">
        <v>55</v>
      </c>
      <c r="C8" s="49">
        <v>1</v>
      </c>
      <c r="D8" s="49"/>
      <c r="E8" s="49">
        <v>56</v>
      </c>
      <c r="F8" s="18">
        <f t="shared" si="0"/>
        <v>1</v>
      </c>
      <c r="G8" s="11" t="str">
        <f t="shared" si="1"/>
        <v>Met</v>
      </c>
      <c r="H8" s="12">
        <v>1</v>
      </c>
      <c r="I8" s="22">
        <v>0.99960000000000004</v>
      </c>
    </row>
    <row r="9" spans="1:9" x14ac:dyDescent="0.2">
      <c r="A9" s="5" t="s">
        <v>53</v>
      </c>
      <c r="B9" s="49">
        <v>59</v>
      </c>
      <c r="C9" s="49">
        <v>8</v>
      </c>
      <c r="D9" s="49"/>
      <c r="E9" s="49">
        <v>67</v>
      </c>
      <c r="F9" s="18">
        <f t="shared" si="0"/>
        <v>1</v>
      </c>
      <c r="G9" s="11" t="str">
        <f t="shared" si="1"/>
        <v>Met</v>
      </c>
      <c r="H9" s="12">
        <v>1</v>
      </c>
      <c r="I9" s="22">
        <v>0.99960000000000004</v>
      </c>
    </row>
    <row r="10" spans="1:9" x14ac:dyDescent="0.2">
      <c r="A10" s="5" t="s">
        <v>54</v>
      </c>
      <c r="B10" s="49">
        <v>174</v>
      </c>
      <c r="C10" s="49">
        <v>19</v>
      </c>
      <c r="D10" s="49"/>
      <c r="E10" s="49">
        <v>193</v>
      </c>
      <c r="F10" s="18">
        <f t="shared" si="0"/>
        <v>1</v>
      </c>
      <c r="G10" s="11" t="str">
        <f t="shared" si="1"/>
        <v>Met</v>
      </c>
      <c r="H10" s="12">
        <v>1</v>
      </c>
      <c r="I10" s="22">
        <v>0.99960000000000004</v>
      </c>
    </row>
    <row r="11" spans="1:9" x14ac:dyDescent="0.2">
      <c r="A11" s="37" t="s">
        <v>121</v>
      </c>
      <c r="B11" s="49">
        <v>46</v>
      </c>
      <c r="C11" s="49">
        <v>7</v>
      </c>
      <c r="D11" s="49"/>
      <c r="E11" s="49">
        <v>53</v>
      </c>
      <c r="F11" s="18">
        <f t="shared" si="0"/>
        <v>1</v>
      </c>
      <c r="G11" s="11" t="str">
        <f t="shared" si="1"/>
        <v>Met</v>
      </c>
      <c r="H11" s="12">
        <v>1</v>
      </c>
      <c r="I11" s="22">
        <v>0.99960000000000004</v>
      </c>
    </row>
    <row r="12" spans="1:9" x14ac:dyDescent="0.2">
      <c r="A12" s="5" t="s">
        <v>80</v>
      </c>
      <c r="B12" s="49">
        <v>37</v>
      </c>
      <c r="C12" s="49">
        <v>4</v>
      </c>
      <c r="D12" s="49"/>
      <c r="E12" s="49">
        <v>41</v>
      </c>
      <c r="F12" s="18">
        <f t="shared" si="0"/>
        <v>1</v>
      </c>
      <c r="G12" s="11" t="str">
        <f t="shared" si="1"/>
        <v>Met</v>
      </c>
      <c r="H12" s="12">
        <v>1</v>
      </c>
      <c r="I12" s="22">
        <v>0.99960000000000004</v>
      </c>
    </row>
    <row r="13" spans="1:9" x14ac:dyDescent="0.2">
      <c r="A13" s="5" t="s">
        <v>55</v>
      </c>
      <c r="B13" s="49">
        <v>103</v>
      </c>
      <c r="C13" s="49">
        <v>27</v>
      </c>
      <c r="D13" s="49"/>
      <c r="E13" s="49">
        <v>130</v>
      </c>
      <c r="F13" s="18">
        <f t="shared" si="0"/>
        <v>1</v>
      </c>
      <c r="G13" s="11" t="str">
        <f t="shared" si="1"/>
        <v>Met</v>
      </c>
      <c r="H13" s="12">
        <v>1</v>
      </c>
      <c r="I13" s="22">
        <v>0.99960000000000004</v>
      </c>
    </row>
    <row r="14" spans="1:9" x14ac:dyDescent="0.2">
      <c r="A14" s="5" t="s">
        <v>81</v>
      </c>
      <c r="B14" s="49">
        <v>62</v>
      </c>
      <c r="C14" s="49">
        <v>13</v>
      </c>
      <c r="D14" s="49"/>
      <c r="E14" s="49">
        <v>75</v>
      </c>
      <c r="F14" s="18">
        <f t="shared" si="0"/>
        <v>1</v>
      </c>
      <c r="G14" s="11" t="str">
        <f t="shared" si="1"/>
        <v>Met</v>
      </c>
      <c r="H14" s="12">
        <v>1</v>
      </c>
      <c r="I14" s="22">
        <v>0.99960000000000004</v>
      </c>
    </row>
    <row r="15" spans="1:9" x14ac:dyDescent="0.2">
      <c r="A15" s="5" t="s">
        <v>56</v>
      </c>
      <c r="B15" s="49">
        <v>39</v>
      </c>
      <c r="C15" s="49">
        <v>31</v>
      </c>
      <c r="D15" s="49"/>
      <c r="E15" s="49">
        <v>70</v>
      </c>
      <c r="F15" s="18">
        <f t="shared" si="0"/>
        <v>1</v>
      </c>
      <c r="G15" s="11" t="str">
        <f t="shared" si="1"/>
        <v>Met</v>
      </c>
      <c r="H15" s="12">
        <v>1</v>
      </c>
      <c r="I15" s="22">
        <v>0.99960000000000004</v>
      </c>
    </row>
    <row r="16" spans="1:9" x14ac:dyDescent="0.2">
      <c r="A16" s="5" t="s">
        <v>57</v>
      </c>
      <c r="B16" s="49">
        <v>217</v>
      </c>
      <c r="C16" s="49">
        <v>50</v>
      </c>
      <c r="D16" s="49">
        <v>1</v>
      </c>
      <c r="E16" s="49">
        <v>268</v>
      </c>
      <c r="F16" s="18">
        <f t="shared" si="0"/>
        <v>0.99626865671641796</v>
      </c>
      <c r="G16" s="11" t="str">
        <f t="shared" si="1"/>
        <v>Not Met</v>
      </c>
      <c r="H16" s="12">
        <v>1</v>
      </c>
      <c r="I16" s="22">
        <v>0.99960000000000004</v>
      </c>
    </row>
    <row r="17" spans="1:9" x14ac:dyDescent="0.2">
      <c r="A17" s="5" t="s">
        <v>58</v>
      </c>
      <c r="B17" s="49">
        <v>20</v>
      </c>
      <c r="C17" s="49">
        <v>3</v>
      </c>
      <c r="D17" s="49"/>
      <c r="E17" s="49">
        <v>23</v>
      </c>
      <c r="F17" s="18">
        <f t="shared" si="0"/>
        <v>1</v>
      </c>
      <c r="G17" s="11" t="str">
        <f t="shared" si="1"/>
        <v>Met</v>
      </c>
      <c r="H17" s="12">
        <v>1</v>
      </c>
      <c r="I17" s="22">
        <v>0.99960000000000004</v>
      </c>
    </row>
    <row r="18" spans="1:9" x14ac:dyDescent="0.2">
      <c r="A18" s="5" t="s">
        <v>82</v>
      </c>
      <c r="B18" s="49">
        <v>60</v>
      </c>
      <c r="C18" s="49">
        <v>2</v>
      </c>
      <c r="D18" s="49"/>
      <c r="E18" s="49">
        <v>62</v>
      </c>
      <c r="F18" s="18">
        <f t="shared" si="0"/>
        <v>1</v>
      </c>
      <c r="G18" s="11" t="str">
        <f t="shared" si="1"/>
        <v>Met</v>
      </c>
      <c r="H18" s="12">
        <v>1</v>
      </c>
      <c r="I18" s="22">
        <v>0.99960000000000004</v>
      </c>
    </row>
    <row r="19" spans="1:9" x14ac:dyDescent="0.2">
      <c r="A19" s="5" t="s">
        <v>83</v>
      </c>
      <c r="B19" s="49">
        <v>56</v>
      </c>
      <c r="C19" s="49">
        <v>17</v>
      </c>
      <c r="D19" s="49"/>
      <c r="E19" s="49">
        <v>73</v>
      </c>
      <c r="F19" s="18">
        <f t="shared" si="0"/>
        <v>1</v>
      </c>
      <c r="G19" s="11" t="str">
        <f t="shared" si="1"/>
        <v>Met</v>
      </c>
      <c r="H19" s="12">
        <v>1</v>
      </c>
      <c r="I19" s="22">
        <v>0.99960000000000004</v>
      </c>
    </row>
    <row r="20" spans="1:9" x14ac:dyDescent="0.2">
      <c r="A20" s="5" t="s">
        <v>84</v>
      </c>
      <c r="B20" s="49">
        <v>110</v>
      </c>
      <c r="C20" s="49">
        <v>30</v>
      </c>
      <c r="D20" s="49"/>
      <c r="E20" s="49">
        <v>140</v>
      </c>
      <c r="F20" s="18">
        <f t="shared" si="0"/>
        <v>1</v>
      </c>
      <c r="G20" s="11" t="str">
        <f t="shared" si="1"/>
        <v>Met</v>
      </c>
      <c r="H20" s="12">
        <v>1</v>
      </c>
      <c r="I20" s="22">
        <v>0.99960000000000004</v>
      </c>
    </row>
    <row r="21" spans="1:9" x14ac:dyDescent="0.2">
      <c r="A21" s="5" t="s">
        <v>85</v>
      </c>
      <c r="B21" s="49">
        <v>29</v>
      </c>
      <c r="C21" s="49">
        <v>5</v>
      </c>
      <c r="D21" s="49"/>
      <c r="E21" s="49">
        <v>34</v>
      </c>
      <c r="F21" s="18">
        <f t="shared" si="0"/>
        <v>1</v>
      </c>
      <c r="G21" s="11" t="str">
        <f t="shared" si="1"/>
        <v>Met</v>
      </c>
      <c r="H21" s="12">
        <v>1</v>
      </c>
      <c r="I21" s="22">
        <v>0.99960000000000004</v>
      </c>
    </row>
    <row r="22" spans="1:9" x14ac:dyDescent="0.2">
      <c r="A22" s="5" t="s">
        <v>59</v>
      </c>
      <c r="B22" s="49">
        <v>109</v>
      </c>
      <c r="C22" s="49">
        <v>89</v>
      </c>
      <c r="D22" s="49">
        <v>1</v>
      </c>
      <c r="E22" s="49">
        <v>199</v>
      </c>
      <c r="F22" s="18">
        <f t="shared" si="0"/>
        <v>0.99497487437185927</v>
      </c>
      <c r="G22" s="11" t="str">
        <f t="shared" si="1"/>
        <v>Not Met</v>
      </c>
      <c r="H22" s="12">
        <v>1</v>
      </c>
      <c r="I22" s="22">
        <v>0.99960000000000004</v>
      </c>
    </row>
    <row r="23" spans="1:9" x14ac:dyDescent="0.2">
      <c r="A23" s="48" t="s">
        <v>60</v>
      </c>
      <c r="B23" s="49">
        <v>177</v>
      </c>
      <c r="C23" s="49">
        <v>23</v>
      </c>
      <c r="D23" s="49"/>
      <c r="E23" s="49">
        <v>200</v>
      </c>
      <c r="F23" s="18">
        <f t="shared" si="0"/>
        <v>1</v>
      </c>
      <c r="G23" s="11" t="str">
        <f t="shared" si="1"/>
        <v>Met</v>
      </c>
      <c r="H23" s="12">
        <v>1</v>
      </c>
      <c r="I23" s="22">
        <v>0.99960000000000004</v>
      </c>
    </row>
    <row r="24" spans="1:9" x14ac:dyDescent="0.2">
      <c r="A24" s="5" t="s">
        <v>61</v>
      </c>
      <c r="B24" s="49">
        <v>37</v>
      </c>
      <c r="C24" s="49">
        <v>13</v>
      </c>
      <c r="D24" s="49">
        <v>1</v>
      </c>
      <c r="E24" s="49">
        <v>51</v>
      </c>
      <c r="F24" s="18">
        <f t="shared" si="0"/>
        <v>0.98039215686274506</v>
      </c>
      <c r="G24" s="11" t="str">
        <f t="shared" si="1"/>
        <v>Not Met</v>
      </c>
      <c r="H24" s="12">
        <v>1</v>
      </c>
      <c r="I24" s="22">
        <v>0.99960000000000004</v>
      </c>
    </row>
    <row r="25" spans="1:9" x14ac:dyDescent="0.2">
      <c r="A25" s="5" t="s">
        <v>62</v>
      </c>
      <c r="B25" s="49">
        <v>44</v>
      </c>
      <c r="C25" s="49">
        <v>12</v>
      </c>
      <c r="D25" s="49"/>
      <c r="E25" s="49">
        <v>56</v>
      </c>
      <c r="F25" s="18">
        <f t="shared" si="0"/>
        <v>1</v>
      </c>
      <c r="G25" s="11" t="str">
        <f t="shared" si="1"/>
        <v>Met</v>
      </c>
      <c r="H25" s="12">
        <v>1</v>
      </c>
      <c r="I25" s="22">
        <v>0.99960000000000004</v>
      </c>
    </row>
    <row r="26" spans="1:9" x14ac:dyDescent="0.2">
      <c r="A26" s="5" t="s">
        <v>63</v>
      </c>
      <c r="B26" s="49">
        <v>59</v>
      </c>
      <c r="C26" s="49">
        <v>7</v>
      </c>
      <c r="D26" s="49"/>
      <c r="E26" s="49">
        <v>66</v>
      </c>
      <c r="F26" s="18">
        <f t="shared" si="0"/>
        <v>1</v>
      </c>
      <c r="G26" s="11" t="str">
        <f t="shared" si="1"/>
        <v>Met</v>
      </c>
      <c r="H26" s="12">
        <v>1</v>
      </c>
      <c r="I26" s="22">
        <v>0.99960000000000004</v>
      </c>
    </row>
    <row r="27" spans="1:9" x14ac:dyDescent="0.2">
      <c r="A27" s="5" t="s">
        <v>86</v>
      </c>
      <c r="B27" s="49">
        <v>88</v>
      </c>
      <c r="C27" s="49">
        <v>47</v>
      </c>
      <c r="D27" s="49"/>
      <c r="E27" s="49">
        <v>135</v>
      </c>
      <c r="F27" s="18">
        <f t="shared" si="0"/>
        <v>1</v>
      </c>
      <c r="G27" s="11" t="str">
        <f t="shared" si="1"/>
        <v>Met</v>
      </c>
      <c r="H27" s="12">
        <v>1</v>
      </c>
      <c r="I27" s="22">
        <v>0.99960000000000004</v>
      </c>
    </row>
    <row r="28" spans="1:9" x14ac:dyDescent="0.2">
      <c r="A28" s="5" t="s">
        <v>64</v>
      </c>
      <c r="B28" s="49">
        <v>14</v>
      </c>
      <c r="C28" s="49">
        <v>6</v>
      </c>
      <c r="D28" s="49"/>
      <c r="E28" s="49">
        <v>20</v>
      </c>
      <c r="F28" s="18">
        <f t="shared" si="0"/>
        <v>1</v>
      </c>
      <c r="G28" s="11" t="str">
        <f t="shared" si="1"/>
        <v>Met</v>
      </c>
      <c r="H28" s="12">
        <v>1</v>
      </c>
      <c r="I28" s="22">
        <v>0.99960000000000004</v>
      </c>
    </row>
    <row r="29" spans="1:9" x14ac:dyDescent="0.2">
      <c r="A29" s="5" t="s">
        <v>65</v>
      </c>
      <c r="B29" s="49">
        <v>142</v>
      </c>
      <c r="C29" s="49">
        <v>40</v>
      </c>
      <c r="D29" s="49"/>
      <c r="E29" s="49">
        <v>182</v>
      </c>
      <c r="F29" s="18">
        <f t="shared" si="0"/>
        <v>1</v>
      </c>
      <c r="G29" s="11" t="str">
        <f t="shared" si="1"/>
        <v>Met</v>
      </c>
      <c r="H29" s="12">
        <v>1</v>
      </c>
      <c r="I29" s="22">
        <v>0.99960000000000004</v>
      </c>
    </row>
    <row r="30" spans="1:9" x14ac:dyDescent="0.2">
      <c r="A30" s="5" t="s">
        <v>87</v>
      </c>
      <c r="B30" s="49">
        <v>11</v>
      </c>
      <c r="C30" s="49"/>
      <c r="D30" s="49"/>
      <c r="E30" s="49">
        <v>11</v>
      </c>
      <c r="F30" s="18">
        <f t="shared" si="0"/>
        <v>1</v>
      </c>
      <c r="G30" s="11" t="str">
        <f t="shared" si="1"/>
        <v>Met</v>
      </c>
      <c r="H30" s="12">
        <v>1</v>
      </c>
      <c r="I30" s="22">
        <v>0.99960000000000004</v>
      </c>
    </row>
    <row r="31" spans="1:9" x14ac:dyDescent="0.2">
      <c r="A31" s="5" t="s">
        <v>66</v>
      </c>
      <c r="B31" s="49">
        <v>32</v>
      </c>
      <c r="C31" s="49">
        <v>10</v>
      </c>
      <c r="D31" s="49">
        <v>1</v>
      </c>
      <c r="E31" s="49">
        <v>43</v>
      </c>
      <c r="F31" s="18">
        <f t="shared" si="0"/>
        <v>0.97674418604651159</v>
      </c>
      <c r="G31" s="11" t="str">
        <f t="shared" si="1"/>
        <v>Not Met</v>
      </c>
      <c r="H31" s="12">
        <v>1</v>
      </c>
      <c r="I31" s="22">
        <v>0.99960000000000004</v>
      </c>
    </row>
    <row r="32" spans="1:9" x14ac:dyDescent="0.2">
      <c r="A32" s="5" t="s">
        <v>67</v>
      </c>
      <c r="B32" s="49">
        <v>119</v>
      </c>
      <c r="C32" s="49">
        <v>9</v>
      </c>
      <c r="D32" s="49"/>
      <c r="E32" s="49">
        <v>128</v>
      </c>
      <c r="F32" s="18">
        <f t="shared" si="0"/>
        <v>1</v>
      </c>
      <c r="G32" s="11" t="str">
        <f t="shared" si="1"/>
        <v>Met</v>
      </c>
      <c r="H32" s="12">
        <v>1</v>
      </c>
      <c r="I32" s="22">
        <v>0.99960000000000004</v>
      </c>
    </row>
    <row r="33" spans="1:9" x14ac:dyDescent="0.2">
      <c r="A33" s="5" t="s">
        <v>68</v>
      </c>
      <c r="B33" s="49">
        <v>180</v>
      </c>
      <c r="C33" s="49">
        <v>48</v>
      </c>
      <c r="D33" s="49"/>
      <c r="E33" s="49">
        <v>228</v>
      </c>
      <c r="F33" s="18">
        <f t="shared" si="0"/>
        <v>1</v>
      </c>
      <c r="G33" s="11" t="str">
        <f t="shared" si="1"/>
        <v>Met</v>
      </c>
      <c r="H33" s="12">
        <v>1</v>
      </c>
      <c r="I33" s="22">
        <v>0.99960000000000004</v>
      </c>
    </row>
    <row r="34" spans="1:9" x14ac:dyDescent="0.2">
      <c r="A34" s="5" t="s">
        <v>88</v>
      </c>
      <c r="B34" s="49">
        <v>455</v>
      </c>
      <c r="C34" s="49">
        <v>117</v>
      </c>
      <c r="D34" s="49"/>
      <c r="E34" s="49">
        <v>572</v>
      </c>
      <c r="F34" s="18">
        <f t="shared" si="0"/>
        <v>1</v>
      </c>
      <c r="G34" s="11" t="str">
        <f t="shared" si="1"/>
        <v>Met</v>
      </c>
      <c r="H34" s="12">
        <v>1</v>
      </c>
      <c r="I34" s="22">
        <v>0.99960000000000004</v>
      </c>
    </row>
    <row r="35" spans="1:9" x14ac:dyDescent="0.2">
      <c r="A35" s="5" t="s">
        <v>89</v>
      </c>
      <c r="B35" s="49">
        <v>198</v>
      </c>
      <c r="C35" s="49">
        <v>37</v>
      </c>
      <c r="D35" s="49"/>
      <c r="E35" s="49">
        <v>235</v>
      </c>
      <c r="F35" s="18">
        <f t="shared" si="0"/>
        <v>1</v>
      </c>
      <c r="G35" s="11" t="str">
        <f t="shared" si="1"/>
        <v>Met</v>
      </c>
      <c r="H35" s="12">
        <v>1</v>
      </c>
      <c r="I35" s="22">
        <v>0.99960000000000004</v>
      </c>
    </row>
    <row r="36" spans="1:9" x14ac:dyDescent="0.2">
      <c r="A36" s="5" t="s">
        <v>90</v>
      </c>
      <c r="B36" s="49">
        <v>247</v>
      </c>
      <c r="C36" s="49">
        <v>59</v>
      </c>
      <c r="D36" s="49"/>
      <c r="E36" s="49">
        <v>306</v>
      </c>
      <c r="F36" s="18">
        <f t="shared" si="0"/>
        <v>1</v>
      </c>
      <c r="G36" s="11" t="str">
        <f t="shared" si="1"/>
        <v>Met</v>
      </c>
      <c r="H36" s="12">
        <v>1</v>
      </c>
      <c r="I36" s="22">
        <v>0.99960000000000004</v>
      </c>
    </row>
    <row r="37" spans="1:9" x14ac:dyDescent="0.2">
      <c r="A37" s="5" t="s">
        <v>95</v>
      </c>
      <c r="B37" s="49">
        <v>58</v>
      </c>
      <c r="C37" s="49">
        <v>15</v>
      </c>
      <c r="D37" s="49"/>
      <c r="E37" s="49">
        <v>73</v>
      </c>
      <c r="F37" s="18">
        <f t="shared" si="0"/>
        <v>1</v>
      </c>
      <c r="G37" s="11" t="str">
        <f t="shared" si="1"/>
        <v>Met</v>
      </c>
      <c r="H37" s="12">
        <v>1</v>
      </c>
      <c r="I37" s="22">
        <v>0.99960000000000004</v>
      </c>
    </row>
    <row r="38" spans="1:9" x14ac:dyDescent="0.2">
      <c r="A38" s="5" t="s">
        <v>69</v>
      </c>
      <c r="B38" s="49">
        <v>35</v>
      </c>
      <c r="C38" s="49">
        <v>6</v>
      </c>
      <c r="D38" s="49"/>
      <c r="E38" s="49">
        <v>41</v>
      </c>
      <c r="F38" s="18">
        <f t="shared" si="0"/>
        <v>1</v>
      </c>
      <c r="G38" s="11" t="str">
        <f t="shared" si="1"/>
        <v>Met</v>
      </c>
      <c r="H38" s="12">
        <v>1</v>
      </c>
      <c r="I38" s="22">
        <v>0.99960000000000004</v>
      </c>
    </row>
    <row r="39" spans="1:9" x14ac:dyDescent="0.2">
      <c r="A39" s="5" t="s">
        <v>70</v>
      </c>
      <c r="B39" s="49">
        <v>44</v>
      </c>
      <c r="C39" s="49">
        <v>11</v>
      </c>
      <c r="D39" s="49"/>
      <c r="E39" s="49">
        <v>55</v>
      </c>
      <c r="F39" s="18">
        <f t="shared" si="0"/>
        <v>1</v>
      </c>
      <c r="G39" s="11" t="str">
        <f t="shared" si="1"/>
        <v>Met</v>
      </c>
      <c r="H39" s="12">
        <v>1</v>
      </c>
      <c r="I39" s="22">
        <v>0.99960000000000004</v>
      </c>
    </row>
    <row r="40" spans="1:9" x14ac:dyDescent="0.2">
      <c r="A40" s="5" t="s">
        <v>71</v>
      </c>
      <c r="B40" s="49">
        <v>459</v>
      </c>
      <c r="C40" s="49">
        <v>51</v>
      </c>
      <c r="D40" s="49"/>
      <c r="E40" s="49">
        <v>510</v>
      </c>
      <c r="F40" s="18">
        <f t="shared" si="0"/>
        <v>1</v>
      </c>
      <c r="G40" s="11" t="str">
        <f t="shared" si="1"/>
        <v>Met</v>
      </c>
      <c r="H40" s="12">
        <v>1</v>
      </c>
      <c r="I40" s="22">
        <v>0.99960000000000004</v>
      </c>
    </row>
    <row r="41" spans="1:9" x14ac:dyDescent="0.2">
      <c r="A41" s="5" t="s">
        <v>91</v>
      </c>
      <c r="B41" s="49">
        <v>87</v>
      </c>
      <c r="C41" s="49">
        <v>29</v>
      </c>
      <c r="D41" s="49"/>
      <c r="E41" s="49">
        <v>116</v>
      </c>
      <c r="F41" s="18">
        <f t="shared" si="0"/>
        <v>1</v>
      </c>
      <c r="G41" s="11" t="str">
        <f t="shared" si="1"/>
        <v>Met</v>
      </c>
      <c r="H41" s="12">
        <v>1</v>
      </c>
      <c r="I41" s="22">
        <v>0.99960000000000004</v>
      </c>
    </row>
    <row r="42" spans="1:9" x14ac:dyDescent="0.2">
      <c r="A42" s="6" t="s">
        <v>73</v>
      </c>
      <c r="B42" s="7">
        <f>SUM(B5:B41)</f>
        <v>3902</v>
      </c>
      <c r="C42" s="7">
        <f>SUM(C5:C41)</f>
        <v>870</v>
      </c>
      <c r="D42" s="7">
        <f>SUM(D5:D41)</f>
        <v>4</v>
      </c>
      <c r="E42" s="7">
        <f>SUM(E5:E41)</f>
        <v>4776</v>
      </c>
      <c r="F42" s="21">
        <f>+(B42+C42)/E42</f>
        <v>0.99916247906197653</v>
      </c>
      <c r="G42" s="11" t="s">
        <v>92</v>
      </c>
      <c r="H42" s="12">
        <v>1</v>
      </c>
      <c r="I42" s="22">
        <v>0.99960000000000004</v>
      </c>
    </row>
    <row r="43" spans="1:9" x14ac:dyDescent="0.2">
      <c r="A43" s="96" t="s">
        <v>14</v>
      </c>
      <c r="B43" s="96"/>
      <c r="C43" s="96"/>
      <c r="D43" s="96"/>
      <c r="E43" s="96"/>
      <c r="F43" s="96"/>
      <c r="G43" s="96"/>
      <c r="H43" s="96"/>
    </row>
    <row r="44" spans="1:9" x14ac:dyDescent="0.2">
      <c r="A44" s="80" t="s">
        <v>77</v>
      </c>
      <c r="B44" s="80"/>
      <c r="C44" s="80"/>
      <c r="D44" s="80"/>
      <c r="E44" s="50"/>
      <c r="F44" s="50"/>
      <c r="G44" s="50"/>
      <c r="H44" s="50"/>
    </row>
    <row r="45" spans="1:9" x14ac:dyDescent="0.2">
      <c r="A45" s="86" t="s">
        <v>22</v>
      </c>
      <c r="B45" s="86"/>
      <c r="C45" s="86"/>
      <c r="D45" s="86"/>
      <c r="E45" s="86"/>
      <c r="F45" s="86"/>
      <c r="G45" s="86"/>
      <c r="H45" s="13"/>
    </row>
  </sheetData>
  <sortState ref="A5:I48">
    <sortCondition ref="A5:A48"/>
  </sortState>
  <mergeCells count="5">
    <mergeCell ref="A43:H43"/>
    <mergeCell ref="A2:I2"/>
    <mergeCell ref="A1:I1"/>
    <mergeCell ref="A45:G45"/>
    <mergeCell ref="A44:D44"/>
  </mergeCells>
  <phoneticPr fontId="2" type="noConversion"/>
  <hyperlinks>
    <hyperlink ref="A45:G45" r:id="rId1" display="This indicator is addressed more fully in the State Performance Plan (SPP) and the Annual Performance Report (APR)"/>
  </hyperlinks>
  <printOptions horizontalCentered="1"/>
  <pageMargins left="0.25" right="0.25" top="0.25" bottom="0.25" header="0" footer="0"/>
  <pageSetup scale="83" orientation="landscape" r:id="rId2"/>
  <headerFooter alignWithMargins="0"/>
  <webPublishItems count="1">
    <webPublishItem id="22395" divId="FFY05-Public Reporting_22395" sourceType="sheet" destinationFile="C:\Documents and Settings\ridgwaya.DMR-B23\My Documents\SPP\SPP-APR Feb1 2007\45days06.htm"/>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47"/>
  <sheetViews>
    <sheetView zoomScaleNormal="100" workbookViewId="0">
      <selection sqref="A1:G1"/>
    </sheetView>
  </sheetViews>
  <sheetFormatPr defaultColWidth="45.140625" defaultRowHeight="12.75" x14ac:dyDescent="0.2"/>
  <cols>
    <col min="1" max="1" width="40.42578125" style="10" customWidth="1"/>
    <col min="2" max="2" width="27.28515625" style="53" customWidth="1"/>
    <col min="3" max="3" width="22.42578125" style="53" bestFit="1" customWidth="1"/>
    <col min="4" max="4" width="18.42578125" style="53" customWidth="1"/>
    <col min="5" max="5" width="15" style="53" customWidth="1"/>
    <col min="6" max="6" width="15.28515625" style="53" customWidth="1"/>
    <col min="7" max="7" width="19.7109375" style="10" customWidth="1"/>
    <col min="8" max="16384" width="45.140625" style="10"/>
  </cols>
  <sheetData>
    <row r="1" spans="1:7" ht="18.75" customHeight="1" x14ac:dyDescent="0.2">
      <c r="A1" s="82" t="s">
        <v>111</v>
      </c>
      <c r="B1" s="82"/>
      <c r="C1" s="82"/>
      <c r="D1" s="82"/>
      <c r="E1" s="82"/>
      <c r="F1" s="82"/>
      <c r="G1" s="82"/>
    </row>
    <row r="2" spans="1:7" ht="42.75" customHeight="1" x14ac:dyDescent="0.2">
      <c r="A2" s="83" t="s">
        <v>24</v>
      </c>
      <c r="B2" s="84"/>
      <c r="C2" s="84"/>
      <c r="D2" s="84"/>
      <c r="E2" s="84"/>
      <c r="F2" s="84"/>
      <c r="G2" s="85"/>
    </row>
    <row r="3" spans="1:7" ht="5.25" customHeight="1" x14ac:dyDescent="0.25">
      <c r="A3" s="98"/>
      <c r="B3" s="98"/>
      <c r="C3" s="98"/>
      <c r="D3" s="98"/>
      <c r="E3" s="98"/>
      <c r="F3" s="98"/>
      <c r="G3" s="13"/>
    </row>
    <row r="4" spans="1:7" s="35" customFormat="1" ht="51" x14ac:dyDescent="0.2">
      <c r="A4" s="4" t="s">
        <v>0</v>
      </c>
      <c r="B4" s="8" t="s">
        <v>139</v>
      </c>
      <c r="C4" s="8" t="s">
        <v>103</v>
      </c>
      <c r="D4" s="8" t="s">
        <v>135</v>
      </c>
      <c r="E4" s="8" t="s">
        <v>43</v>
      </c>
      <c r="F4" s="8" t="s">
        <v>124</v>
      </c>
      <c r="G4" s="8" t="s">
        <v>117</v>
      </c>
    </row>
    <row r="5" spans="1:7" x14ac:dyDescent="0.2">
      <c r="A5" s="5" t="s">
        <v>50</v>
      </c>
      <c r="B5" s="7">
        <v>92</v>
      </c>
      <c r="C5" s="7">
        <v>92</v>
      </c>
      <c r="D5" s="11">
        <f>B5/C5</f>
        <v>1</v>
      </c>
      <c r="E5" s="11" t="str">
        <f t="shared" ref="E5:E34" si="0">IF(D5&gt;=F5,"Met", "Not Met")</f>
        <v>Met</v>
      </c>
      <c r="F5" s="12">
        <v>1</v>
      </c>
      <c r="G5" s="12">
        <v>1</v>
      </c>
    </row>
    <row r="6" spans="1:7" x14ac:dyDescent="0.2">
      <c r="A6" s="5" t="s">
        <v>51</v>
      </c>
      <c r="B6" s="7">
        <v>72</v>
      </c>
      <c r="C6" s="7">
        <v>72</v>
      </c>
      <c r="D6" s="11">
        <f t="shared" ref="D6:D43" si="1">B6/C6</f>
        <v>1</v>
      </c>
      <c r="E6" s="11" t="str">
        <f t="shared" si="0"/>
        <v>Met</v>
      </c>
      <c r="F6" s="12">
        <v>1</v>
      </c>
      <c r="G6" s="12">
        <v>1</v>
      </c>
    </row>
    <row r="7" spans="1:7" x14ac:dyDescent="0.2">
      <c r="A7" s="5" t="s">
        <v>52</v>
      </c>
      <c r="B7" s="7">
        <v>23</v>
      </c>
      <c r="C7" s="7">
        <v>23</v>
      </c>
      <c r="D7" s="11">
        <f t="shared" si="1"/>
        <v>1</v>
      </c>
      <c r="E7" s="11" t="str">
        <f t="shared" si="0"/>
        <v>Met</v>
      </c>
      <c r="F7" s="12">
        <v>1</v>
      </c>
      <c r="G7" s="12">
        <v>1</v>
      </c>
    </row>
    <row r="8" spans="1:7" x14ac:dyDescent="0.2">
      <c r="A8" s="52" t="s">
        <v>94</v>
      </c>
      <c r="B8" s="7">
        <v>58</v>
      </c>
      <c r="C8" s="7">
        <v>58</v>
      </c>
      <c r="D8" s="11">
        <f t="shared" si="1"/>
        <v>1</v>
      </c>
      <c r="E8" s="11" t="str">
        <f t="shared" si="0"/>
        <v>Met</v>
      </c>
      <c r="F8" s="12">
        <v>1</v>
      </c>
      <c r="G8" s="12">
        <v>1</v>
      </c>
    </row>
    <row r="9" spans="1:7" x14ac:dyDescent="0.2">
      <c r="A9" s="5" t="s">
        <v>53</v>
      </c>
      <c r="B9" s="7">
        <v>66</v>
      </c>
      <c r="C9" s="7">
        <v>66</v>
      </c>
      <c r="D9" s="11">
        <f t="shared" si="1"/>
        <v>1</v>
      </c>
      <c r="E9" s="11" t="str">
        <f t="shared" si="0"/>
        <v>Met</v>
      </c>
      <c r="F9" s="12">
        <v>1</v>
      </c>
      <c r="G9" s="12">
        <v>1</v>
      </c>
    </row>
    <row r="10" spans="1:7" x14ac:dyDescent="0.2">
      <c r="A10" s="5" t="s">
        <v>54</v>
      </c>
      <c r="B10" s="7">
        <v>101</v>
      </c>
      <c r="C10" s="7">
        <v>101</v>
      </c>
      <c r="D10" s="11">
        <f t="shared" si="1"/>
        <v>1</v>
      </c>
      <c r="E10" s="11" t="str">
        <f t="shared" si="0"/>
        <v>Met</v>
      </c>
      <c r="F10" s="12">
        <v>1</v>
      </c>
      <c r="G10" s="12">
        <v>1</v>
      </c>
    </row>
    <row r="11" spans="1:7" x14ac:dyDescent="0.2">
      <c r="A11" s="5" t="s">
        <v>121</v>
      </c>
      <c r="B11" s="7">
        <v>48</v>
      </c>
      <c r="C11" s="7">
        <v>48</v>
      </c>
      <c r="D11" s="11">
        <f t="shared" si="1"/>
        <v>1</v>
      </c>
      <c r="E11" s="11" t="str">
        <f t="shared" si="0"/>
        <v>Met</v>
      </c>
      <c r="F11" s="12">
        <v>1</v>
      </c>
      <c r="G11" s="12">
        <v>1</v>
      </c>
    </row>
    <row r="12" spans="1:7" x14ac:dyDescent="0.2">
      <c r="A12" s="5" t="s">
        <v>80</v>
      </c>
      <c r="B12" s="7">
        <v>23</v>
      </c>
      <c r="C12" s="7">
        <v>23</v>
      </c>
      <c r="D12" s="11">
        <f t="shared" si="1"/>
        <v>1</v>
      </c>
      <c r="E12" s="11" t="str">
        <f t="shared" si="0"/>
        <v>Met</v>
      </c>
      <c r="F12" s="12">
        <v>1</v>
      </c>
      <c r="G12" s="12">
        <v>1</v>
      </c>
    </row>
    <row r="13" spans="1:7" x14ac:dyDescent="0.2">
      <c r="A13" s="5" t="s">
        <v>122</v>
      </c>
      <c r="B13" s="7">
        <v>7</v>
      </c>
      <c r="C13" s="7">
        <v>7</v>
      </c>
      <c r="D13" s="11">
        <f t="shared" si="1"/>
        <v>1</v>
      </c>
      <c r="E13" s="11" t="str">
        <f t="shared" si="0"/>
        <v>Met</v>
      </c>
      <c r="F13" s="12">
        <v>1</v>
      </c>
      <c r="G13" s="12">
        <v>1</v>
      </c>
    </row>
    <row r="14" spans="1:7" x14ac:dyDescent="0.2">
      <c r="A14" s="5" t="s">
        <v>55</v>
      </c>
      <c r="B14" s="7">
        <v>65</v>
      </c>
      <c r="C14" s="7">
        <v>65</v>
      </c>
      <c r="D14" s="11">
        <f t="shared" si="1"/>
        <v>1</v>
      </c>
      <c r="E14" s="11" t="str">
        <f t="shared" si="0"/>
        <v>Met</v>
      </c>
      <c r="F14" s="12">
        <v>1</v>
      </c>
      <c r="G14" s="12">
        <v>1</v>
      </c>
    </row>
    <row r="15" spans="1:7" x14ac:dyDescent="0.2">
      <c r="A15" s="5" t="s">
        <v>81</v>
      </c>
      <c r="B15" s="7">
        <v>32</v>
      </c>
      <c r="C15" s="7">
        <v>32</v>
      </c>
      <c r="D15" s="11">
        <f t="shared" si="1"/>
        <v>1</v>
      </c>
      <c r="E15" s="11" t="str">
        <f t="shared" si="0"/>
        <v>Met</v>
      </c>
      <c r="F15" s="12">
        <v>1</v>
      </c>
      <c r="G15" s="12">
        <v>1</v>
      </c>
    </row>
    <row r="16" spans="1:7" x14ac:dyDescent="0.2">
      <c r="A16" s="5" t="s">
        <v>56</v>
      </c>
      <c r="B16" s="7">
        <v>106</v>
      </c>
      <c r="C16" s="7">
        <v>106</v>
      </c>
      <c r="D16" s="11">
        <f t="shared" si="1"/>
        <v>1</v>
      </c>
      <c r="E16" s="11" t="str">
        <f t="shared" si="0"/>
        <v>Met</v>
      </c>
      <c r="F16" s="12">
        <v>1</v>
      </c>
      <c r="G16" s="12">
        <v>1</v>
      </c>
    </row>
    <row r="17" spans="1:7" x14ac:dyDescent="0.2">
      <c r="A17" s="5" t="s">
        <v>57</v>
      </c>
      <c r="B17" s="7">
        <v>157</v>
      </c>
      <c r="C17" s="7">
        <v>157</v>
      </c>
      <c r="D17" s="11">
        <f>B17/C17</f>
        <v>1</v>
      </c>
      <c r="E17" s="11" t="str">
        <f>IF(D17&gt;=F17,"Met", "Not Met")</f>
        <v>Met</v>
      </c>
      <c r="F17" s="12">
        <v>1</v>
      </c>
      <c r="G17" s="12">
        <v>1</v>
      </c>
    </row>
    <row r="18" spans="1:7" x14ac:dyDescent="0.2">
      <c r="A18" s="5" t="s">
        <v>58</v>
      </c>
      <c r="B18" s="7">
        <v>25</v>
      </c>
      <c r="C18" s="7">
        <v>25</v>
      </c>
      <c r="D18" s="11">
        <f t="shared" si="1"/>
        <v>1</v>
      </c>
      <c r="E18" s="11" t="str">
        <f t="shared" si="0"/>
        <v>Met</v>
      </c>
      <c r="F18" s="12">
        <v>1</v>
      </c>
      <c r="G18" s="12">
        <v>1</v>
      </c>
    </row>
    <row r="19" spans="1:7" x14ac:dyDescent="0.2">
      <c r="A19" s="5" t="s">
        <v>82</v>
      </c>
      <c r="B19" s="7">
        <v>29</v>
      </c>
      <c r="C19" s="7">
        <v>29</v>
      </c>
      <c r="D19" s="11">
        <f t="shared" si="1"/>
        <v>1</v>
      </c>
      <c r="E19" s="11" t="str">
        <f t="shared" si="0"/>
        <v>Met</v>
      </c>
      <c r="F19" s="12">
        <v>1</v>
      </c>
      <c r="G19" s="12">
        <v>1</v>
      </c>
    </row>
    <row r="20" spans="1:7" x14ac:dyDescent="0.2">
      <c r="A20" s="5" t="s">
        <v>83</v>
      </c>
      <c r="B20" s="7">
        <v>42</v>
      </c>
      <c r="C20" s="7">
        <v>42</v>
      </c>
      <c r="D20" s="11">
        <f t="shared" si="1"/>
        <v>1</v>
      </c>
      <c r="E20" s="11" t="str">
        <f t="shared" si="0"/>
        <v>Met</v>
      </c>
      <c r="F20" s="12">
        <v>1</v>
      </c>
      <c r="G20" s="12">
        <v>1</v>
      </c>
    </row>
    <row r="21" spans="1:7" x14ac:dyDescent="0.2">
      <c r="A21" s="5" t="s">
        <v>84</v>
      </c>
      <c r="B21" s="7">
        <v>118</v>
      </c>
      <c r="C21" s="7">
        <v>118</v>
      </c>
      <c r="D21" s="11">
        <f t="shared" si="1"/>
        <v>1</v>
      </c>
      <c r="E21" s="11" t="str">
        <f t="shared" si="0"/>
        <v>Met</v>
      </c>
      <c r="F21" s="12">
        <v>1</v>
      </c>
      <c r="G21" s="12">
        <v>1</v>
      </c>
    </row>
    <row r="22" spans="1:7" x14ac:dyDescent="0.2">
      <c r="A22" s="5" t="s">
        <v>85</v>
      </c>
      <c r="B22" s="7">
        <v>46</v>
      </c>
      <c r="C22" s="7">
        <v>46</v>
      </c>
      <c r="D22" s="11">
        <f t="shared" si="1"/>
        <v>1</v>
      </c>
      <c r="E22" s="11" t="str">
        <f t="shared" si="0"/>
        <v>Met</v>
      </c>
      <c r="F22" s="12">
        <v>1</v>
      </c>
      <c r="G22" s="12">
        <v>1</v>
      </c>
    </row>
    <row r="23" spans="1:7" x14ac:dyDescent="0.2">
      <c r="A23" s="5" t="s">
        <v>125</v>
      </c>
      <c r="B23" s="7">
        <v>10</v>
      </c>
      <c r="C23" s="7">
        <v>10</v>
      </c>
      <c r="D23" s="11">
        <f t="shared" si="1"/>
        <v>1</v>
      </c>
      <c r="E23" s="11" t="str">
        <f t="shared" si="0"/>
        <v>Met</v>
      </c>
      <c r="F23" s="12">
        <v>1</v>
      </c>
      <c r="G23" s="12">
        <v>1</v>
      </c>
    </row>
    <row r="24" spans="1:7" x14ac:dyDescent="0.2">
      <c r="A24" s="5" t="s">
        <v>59</v>
      </c>
      <c r="B24" s="7">
        <v>143</v>
      </c>
      <c r="C24" s="7">
        <v>143</v>
      </c>
      <c r="D24" s="11">
        <f t="shared" si="1"/>
        <v>1</v>
      </c>
      <c r="E24" s="11" t="str">
        <f t="shared" si="0"/>
        <v>Met</v>
      </c>
      <c r="F24" s="12">
        <v>1</v>
      </c>
      <c r="G24" s="12">
        <v>1</v>
      </c>
    </row>
    <row r="25" spans="1:7" x14ac:dyDescent="0.2">
      <c r="A25" s="5" t="s">
        <v>60</v>
      </c>
      <c r="B25" s="7">
        <v>125</v>
      </c>
      <c r="C25" s="7">
        <v>125</v>
      </c>
      <c r="D25" s="11">
        <f t="shared" si="1"/>
        <v>1</v>
      </c>
      <c r="E25" s="11" t="str">
        <f t="shared" si="0"/>
        <v>Met</v>
      </c>
      <c r="F25" s="12">
        <v>1</v>
      </c>
      <c r="G25" s="12">
        <v>1</v>
      </c>
    </row>
    <row r="26" spans="1:7" x14ac:dyDescent="0.2">
      <c r="A26" s="5" t="s">
        <v>61</v>
      </c>
      <c r="B26" s="7">
        <v>23</v>
      </c>
      <c r="C26" s="7">
        <v>23</v>
      </c>
      <c r="D26" s="11">
        <f t="shared" si="1"/>
        <v>1</v>
      </c>
      <c r="E26" s="11" t="str">
        <f t="shared" si="0"/>
        <v>Met</v>
      </c>
      <c r="F26" s="12">
        <v>1</v>
      </c>
      <c r="G26" s="12">
        <v>1</v>
      </c>
    </row>
    <row r="27" spans="1:7" x14ac:dyDescent="0.2">
      <c r="A27" s="5" t="s">
        <v>62</v>
      </c>
      <c r="B27" s="7">
        <v>30</v>
      </c>
      <c r="C27" s="7">
        <v>30</v>
      </c>
      <c r="D27" s="11">
        <f t="shared" si="1"/>
        <v>1</v>
      </c>
      <c r="E27" s="11" t="str">
        <f t="shared" si="0"/>
        <v>Met</v>
      </c>
      <c r="F27" s="12">
        <v>1</v>
      </c>
      <c r="G27" s="12">
        <v>1</v>
      </c>
    </row>
    <row r="28" spans="1:7" x14ac:dyDescent="0.2">
      <c r="A28" s="5" t="s">
        <v>63</v>
      </c>
      <c r="B28" s="7">
        <v>38</v>
      </c>
      <c r="C28" s="7">
        <v>38</v>
      </c>
      <c r="D28" s="11">
        <f t="shared" si="1"/>
        <v>1</v>
      </c>
      <c r="E28" s="11" t="str">
        <f t="shared" si="0"/>
        <v>Met</v>
      </c>
      <c r="F28" s="12">
        <v>1</v>
      </c>
      <c r="G28" s="12">
        <v>1</v>
      </c>
    </row>
    <row r="29" spans="1:7" x14ac:dyDescent="0.2">
      <c r="A29" s="5" t="s">
        <v>86</v>
      </c>
      <c r="B29" s="7">
        <v>80</v>
      </c>
      <c r="C29" s="7">
        <v>80</v>
      </c>
      <c r="D29" s="11">
        <f t="shared" si="1"/>
        <v>1</v>
      </c>
      <c r="E29" s="11" t="str">
        <f t="shared" si="0"/>
        <v>Met</v>
      </c>
      <c r="F29" s="12">
        <v>1</v>
      </c>
      <c r="G29" s="12">
        <v>1</v>
      </c>
    </row>
    <row r="30" spans="1:7" x14ac:dyDescent="0.2">
      <c r="A30" s="5" t="s">
        <v>64</v>
      </c>
      <c r="B30" s="7">
        <v>19</v>
      </c>
      <c r="C30" s="7">
        <v>19</v>
      </c>
      <c r="D30" s="11">
        <f t="shared" si="1"/>
        <v>1</v>
      </c>
      <c r="E30" s="11" t="str">
        <f t="shared" si="0"/>
        <v>Met</v>
      </c>
      <c r="F30" s="12">
        <v>1</v>
      </c>
      <c r="G30" s="12">
        <v>1</v>
      </c>
    </row>
    <row r="31" spans="1:7" x14ac:dyDescent="0.2">
      <c r="A31" s="5" t="s">
        <v>65</v>
      </c>
      <c r="B31" s="7">
        <v>131</v>
      </c>
      <c r="C31" s="7">
        <v>131</v>
      </c>
      <c r="D31" s="11">
        <f t="shared" si="1"/>
        <v>1</v>
      </c>
      <c r="E31" s="11" t="str">
        <f t="shared" si="0"/>
        <v>Met</v>
      </c>
      <c r="F31" s="12">
        <v>1</v>
      </c>
      <c r="G31" s="12">
        <v>1</v>
      </c>
    </row>
    <row r="32" spans="1:7" x14ac:dyDescent="0.2">
      <c r="A32" s="5" t="s">
        <v>87</v>
      </c>
      <c r="B32" s="7">
        <v>5</v>
      </c>
      <c r="C32" s="7">
        <v>5</v>
      </c>
      <c r="D32" s="11">
        <f t="shared" si="1"/>
        <v>1</v>
      </c>
      <c r="E32" s="11" t="str">
        <f t="shared" si="0"/>
        <v>Met</v>
      </c>
      <c r="F32" s="12">
        <v>1</v>
      </c>
      <c r="G32" s="12">
        <v>1</v>
      </c>
    </row>
    <row r="33" spans="1:7" x14ac:dyDescent="0.2">
      <c r="A33" s="5" t="s">
        <v>66</v>
      </c>
      <c r="B33" s="7">
        <v>20</v>
      </c>
      <c r="C33" s="7">
        <v>20</v>
      </c>
      <c r="D33" s="11">
        <f t="shared" si="1"/>
        <v>1</v>
      </c>
      <c r="E33" s="11" t="str">
        <f t="shared" si="0"/>
        <v>Met</v>
      </c>
      <c r="F33" s="12">
        <v>1</v>
      </c>
      <c r="G33" s="12">
        <v>1</v>
      </c>
    </row>
    <row r="34" spans="1:7" x14ac:dyDescent="0.2">
      <c r="A34" s="5" t="s">
        <v>67</v>
      </c>
      <c r="B34" s="7">
        <v>71</v>
      </c>
      <c r="C34" s="7">
        <v>71</v>
      </c>
      <c r="D34" s="11">
        <f t="shared" si="1"/>
        <v>1</v>
      </c>
      <c r="E34" s="11" t="str">
        <f t="shared" si="0"/>
        <v>Met</v>
      </c>
      <c r="F34" s="12">
        <v>1</v>
      </c>
      <c r="G34" s="12">
        <v>1</v>
      </c>
    </row>
    <row r="35" spans="1:7" x14ac:dyDescent="0.2">
      <c r="A35" s="5" t="s">
        <v>68</v>
      </c>
      <c r="B35" s="7">
        <v>136</v>
      </c>
      <c r="C35" s="7">
        <v>136</v>
      </c>
      <c r="D35" s="11">
        <f t="shared" si="1"/>
        <v>1</v>
      </c>
      <c r="E35" s="11" t="str">
        <f t="shared" ref="E35:E43" si="2">IF(D35&gt;=F35,"Met", "Not Met")</f>
        <v>Met</v>
      </c>
      <c r="F35" s="12">
        <v>1</v>
      </c>
      <c r="G35" s="12">
        <v>1</v>
      </c>
    </row>
    <row r="36" spans="1:7" x14ac:dyDescent="0.2">
      <c r="A36" s="5" t="s">
        <v>88</v>
      </c>
      <c r="B36" s="7">
        <v>358</v>
      </c>
      <c r="C36" s="7">
        <v>358</v>
      </c>
      <c r="D36" s="11">
        <f t="shared" si="1"/>
        <v>1</v>
      </c>
      <c r="E36" s="11" t="str">
        <f t="shared" si="2"/>
        <v>Met</v>
      </c>
      <c r="F36" s="12">
        <v>1</v>
      </c>
      <c r="G36" s="12">
        <v>1</v>
      </c>
    </row>
    <row r="37" spans="1:7" x14ac:dyDescent="0.2">
      <c r="A37" s="5" t="s">
        <v>89</v>
      </c>
      <c r="B37" s="7">
        <v>119</v>
      </c>
      <c r="C37" s="7">
        <v>119</v>
      </c>
      <c r="D37" s="11">
        <f t="shared" si="1"/>
        <v>1</v>
      </c>
      <c r="E37" s="11" t="str">
        <f t="shared" si="2"/>
        <v>Met</v>
      </c>
      <c r="F37" s="12">
        <v>1</v>
      </c>
      <c r="G37" s="12">
        <v>1</v>
      </c>
    </row>
    <row r="38" spans="1:7" x14ac:dyDescent="0.2">
      <c r="A38" s="5" t="s">
        <v>90</v>
      </c>
      <c r="B38" s="7">
        <v>183</v>
      </c>
      <c r="C38" s="7">
        <v>183</v>
      </c>
      <c r="D38" s="11">
        <f t="shared" si="1"/>
        <v>1</v>
      </c>
      <c r="E38" s="11" t="str">
        <f t="shared" si="2"/>
        <v>Met</v>
      </c>
      <c r="F38" s="12">
        <v>1</v>
      </c>
      <c r="G38" s="12">
        <v>1</v>
      </c>
    </row>
    <row r="39" spans="1:7" x14ac:dyDescent="0.2">
      <c r="A39" s="5" t="s">
        <v>95</v>
      </c>
      <c r="B39" s="7">
        <v>73</v>
      </c>
      <c r="C39" s="7">
        <v>73</v>
      </c>
      <c r="D39" s="11">
        <f t="shared" si="1"/>
        <v>1</v>
      </c>
      <c r="E39" s="11" t="str">
        <f t="shared" si="2"/>
        <v>Met</v>
      </c>
      <c r="F39" s="12">
        <v>1</v>
      </c>
      <c r="G39" s="12">
        <v>1</v>
      </c>
    </row>
    <row r="40" spans="1:7" x14ac:dyDescent="0.2">
      <c r="A40" s="5" t="s">
        <v>69</v>
      </c>
      <c r="B40" s="7">
        <v>20</v>
      </c>
      <c r="C40" s="7">
        <v>20</v>
      </c>
      <c r="D40" s="11">
        <f t="shared" si="1"/>
        <v>1</v>
      </c>
      <c r="E40" s="11" t="str">
        <f t="shared" si="2"/>
        <v>Met</v>
      </c>
      <c r="F40" s="12">
        <v>1</v>
      </c>
      <c r="G40" s="12">
        <v>1</v>
      </c>
    </row>
    <row r="41" spans="1:7" x14ac:dyDescent="0.2">
      <c r="A41" s="5" t="s">
        <v>70</v>
      </c>
      <c r="B41" s="7">
        <v>46</v>
      </c>
      <c r="C41" s="7">
        <v>46</v>
      </c>
      <c r="D41" s="11">
        <f t="shared" si="1"/>
        <v>1</v>
      </c>
      <c r="E41" s="11" t="str">
        <f t="shared" si="2"/>
        <v>Met</v>
      </c>
      <c r="F41" s="12">
        <v>1</v>
      </c>
      <c r="G41" s="12">
        <v>1</v>
      </c>
    </row>
    <row r="42" spans="1:7" x14ac:dyDescent="0.2">
      <c r="A42" s="5" t="s">
        <v>71</v>
      </c>
      <c r="B42" s="7">
        <v>277</v>
      </c>
      <c r="C42" s="7">
        <v>277</v>
      </c>
      <c r="D42" s="11">
        <f t="shared" si="1"/>
        <v>1</v>
      </c>
      <c r="E42" s="11" t="str">
        <f t="shared" si="2"/>
        <v>Met</v>
      </c>
      <c r="F42" s="12">
        <v>1</v>
      </c>
      <c r="G42" s="12">
        <v>1</v>
      </c>
    </row>
    <row r="43" spans="1:7" x14ac:dyDescent="0.2">
      <c r="A43" s="5" t="s">
        <v>91</v>
      </c>
      <c r="B43" s="7">
        <v>58</v>
      </c>
      <c r="C43" s="7">
        <v>58</v>
      </c>
      <c r="D43" s="11">
        <f t="shared" si="1"/>
        <v>1</v>
      </c>
      <c r="E43" s="11" t="str">
        <f t="shared" si="2"/>
        <v>Met</v>
      </c>
      <c r="F43" s="12">
        <v>1</v>
      </c>
      <c r="G43" s="12">
        <v>1</v>
      </c>
    </row>
    <row r="44" spans="1:7" x14ac:dyDescent="0.2">
      <c r="A44" s="6" t="s">
        <v>73</v>
      </c>
      <c r="B44" s="7">
        <f>SUM(B5:B43)</f>
        <v>3075</v>
      </c>
      <c r="C44" s="7">
        <f>SUM(C5:C43)</f>
        <v>3075</v>
      </c>
      <c r="D44" s="11">
        <f>B44/C44</f>
        <v>1</v>
      </c>
      <c r="E44" s="11" t="str">
        <f>IF(D44&gt;=F44,"Met", "Not Met")</f>
        <v>Met</v>
      </c>
      <c r="F44" s="12">
        <v>1</v>
      </c>
      <c r="G44" s="12">
        <v>1</v>
      </c>
    </row>
    <row r="45" spans="1:7" x14ac:dyDescent="0.2">
      <c r="A45" s="47" t="s">
        <v>140</v>
      </c>
    </row>
    <row r="46" spans="1:7" x14ac:dyDescent="0.2">
      <c r="A46" s="51" t="s">
        <v>97</v>
      </c>
    </row>
    <row r="47" spans="1:7" x14ac:dyDescent="0.2">
      <c r="A47" s="86" t="s">
        <v>22</v>
      </c>
      <c r="B47" s="86"/>
      <c r="C47" s="86"/>
      <c r="D47" s="86"/>
      <c r="E47" s="86"/>
      <c r="F47" s="86"/>
      <c r="G47" s="86"/>
    </row>
  </sheetData>
  <mergeCells count="4">
    <mergeCell ref="A3:F3"/>
    <mergeCell ref="A2:G2"/>
    <mergeCell ref="A1:G1"/>
    <mergeCell ref="A47:G47"/>
  </mergeCells>
  <phoneticPr fontId="2" type="noConversion"/>
  <hyperlinks>
    <hyperlink ref="A47:G47" r:id="rId1" display="This indicator is addressed more fully in the State Performance Plan (SPP) and the Annual Performance Report (APR)"/>
  </hyperlinks>
  <printOptions horizontalCentered="1"/>
  <pageMargins left="0.25" right="0.25" top="0.25" bottom="0.25" header="0" footer="0"/>
  <pageSetup scale="83" orientation="landscape" r:id="rId2"/>
  <headerFooter alignWithMargins="0"/>
  <webPublishItems count="1">
    <webPublishItem id="23529" divId="FFY05-Public Reporting_23529" sourceType="sheet" destinationFile="C:\Documents and Settings\ridgwaya.DMR-B23\My Documents\SPP\SPP-APR Feb1 2007\Transplans06.htm"/>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3"/>
  <sheetViews>
    <sheetView zoomScaleNormal="100" zoomScaleSheetLayoutView="100" workbookViewId="0">
      <selection activeCell="A3" sqref="A3:G3"/>
    </sheetView>
  </sheetViews>
  <sheetFormatPr defaultColWidth="45.140625" defaultRowHeight="12.75" x14ac:dyDescent="0.2"/>
  <cols>
    <col min="1" max="1" width="19.7109375" style="10" customWidth="1"/>
    <col min="2" max="2" width="23.140625" style="10" customWidth="1"/>
    <col min="3" max="3" width="18" style="10" customWidth="1"/>
    <col min="4" max="4" width="15" style="10" bestFit="1" customWidth="1"/>
    <col min="5" max="5" width="15" style="10" customWidth="1"/>
    <col min="6" max="6" width="16" style="10" customWidth="1"/>
    <col min="7" max="7" width="21.140625" style="10" customWidth="1"/>
    <col min="8" max="16384" width="45.140625" style="10"/>
  </cols>
  <sheetData>
    <row r="1" spans="1:7" ht="28.5" customHeight="1" x14ac:dyDescent="0.2"/>
    <row r="2" spans="1:7" ht="19.5" customHeight="1" x14ac:dyDescent="0.2">
      <c r="A2" s="79" t="s">
        <v>111</v>
      </c>
      <c r="B2" s="79"/>
      <c r="C2" s="79"/>
      <c r="D2" s="79"/>
      <c r="E2" s="79"/>
      <c r="F2" s="79"/>
      <c r="G2" s="79"/>
    </row>
    <row r="3" spans="1:7" ht="46.5" customHeight="1" x14ac:dyDescent="0.25">
      <c r="A3" s="97" t="s">
        <v>21</v>
      </c>
      <c r="B3" s="97"/>
      <c r="C3" s="97"/>
      <c r="D3" s="97"/>
      <c r="E3" s="97"/>
      <c r="F3" s="97"/>
      <c r="G3" s="97"/>
    </row>
    <row r="4" spans="1:7" ht="5.25" customHeight="1" x14ac:dyDescent="0.2">
      <c r="A4" s="13"/>
      <c r="B4" s="13"/>
      <c r="C4" s="74"/>
      <c r="D4" s="13"/>
      <c r="E4" s="13"/>
      <c r="F4" s="74"/>
      <c r="G4" s="13"/>
    </row>
    <row r="5" spans="1:7" s="35" customFormat="1" ht="68.25" customHeight="1" x14ac:dyDescent="0.2">
      <c r="A5" s="4" t="s">
        <v>1</v>
      </c>
      <c r="B5" s="8" t="s">
        <v>76</v>
      </c>
      <c r="C5" s="8" t="s">
        <v>96</v>
      </c>
      <c r="D5" s="8" t="s">
        <v>134</v>
      </c>
      <c r="E5" s="8" t="s">
        <v>43</v>
      </c>
      <c r="F5" s="8" t="s">
        <v>124</v>
      </c>
      <c r="G5" s="8" t="s">
        <v>117</v>
      </c>
    </row>
    <row r="6" spans="1:7" x14ac:dyDescent="0.2">
      <c r="A6" s="23" t="s">
        <v>2</v>
      </c>
      <c r="B6" s="7">
        <v>852</v>
      </c>
      <c r="C6" s="7">
        <v>852</v>
      </c>
      <c r="D6" s="56">
        <f>+B6/C6</f>
        <v>1</v>
      </c>
      <c r="E6" s="11" t="str">
        <f>IF(D6&gt;=F6,"Met", "Not Met")</f>
        <v>Met</v>
      </c>
      <c r="F6" s="56">
        <v>1</v>
      </c>
      <c r="G6" s="56">
        <v>1</v>
      </c>
    </row>
    <row r="7" spans="1:7" x14ac:dyDescent="0.2">
      <c r="A7" s="23" t="s">
        <v>3</v>
      </c>
      <c r="B7" s="7">
        <v>991</v>
      </c>
      <c r="C7" s="7">
        <v>991</v>
      </c>
      <c r="D7" s="56">
        <f t="shared" ref="D7:D14" si="0">+B7/C7</f>
        <v>1</v>
      </c>
      <c r="E7" s="11" t="str">
        <f t="shared" ref="E7:E14" si="1">IF(D7&gt;=F7,"Met", "Not Met")</f>
        <v>Met</v>
      </c>
      <c r="F7" s="56">
        <v>1</v>
      </c>
      <c r="G7" s="56">
        <v>1</v>
      </c>
    </row>
    <row r="8" spans="1:7" x14ac:dyDescent="0.2">
      <c r="A8" s="23" t="s">
        <v>4</v>
      </c>
      <c r="B8" s="7">
        <v>102</v>
      </c>
      <c r="C8" s="7">
        <v>102</v>
      </c>
      <c r="D8" s="56">
        <f t="shared" si="0"/>
        <v>1</v>
      </c>
      <c r="E8" s="11" t="str">
        <f t="shared" si="1"/>
        <v>Met</v>
      </c>
      <c r="F8" s="56">
        <v>1</v>
      </c>
      <c r="G8" s="56">
        <v>1</v>
      </c>
    </row>
    <row r="9" spans="1:7" x14ac:dyDescent="0.2">
      <c r="A9" s="23" t="s">
        <v>5</v>
      </c>
      <c r="B9" s="7">
        <v>135</v>
      </c>
      <c r="C9" s="7">
        <v>135</v>
      </c>
      <c r="D9" s="56">
        <f t="shared" si="0"/>
        <v>1</v>
      </c>
      <c r="E9" s="11" t="str">
        <f t="shared" si="1"/>
        <v>Met</v>
      </c>
      <c r="F9" s="56">
        <v>1</v>
      </c>
      <c r="G9" s="56">
        <v>1</v>
      </c>
    </row>
    <row r="10" spans="1:7" x14ac:dyDescent="0.2">
      <c r="A10" s="23" t="s">
        <v>6</v>
      </c>
      <c r="B10" s="7">
        <v>745</v>
      </c>
      <c r="C10" s="7">
        <v>745</v>
      </c>
      <c r="D10" s="56">
        <f t="shared" si="0"/>
        <v>1</v>
      </c>
      <c r="E10" s="11" t="str">
        <f t="shared" si="1"/>
        <v>Met</v>
      </c>
      <c r="F10" s="56">
        <v>1</v>
      </c>
      <c r="G10" s="56">
        <v>1</v>
      </c>
    </row>
    <row r="11" spans="1:7" x14ac:dyDescent="0.2">
      <c r="A11" s="23" t="s">
        <v>7</v>
      </c>
      <c r="B11" s="7">
        <v>284</v>
      </c>
      <c r="C11" s="7">
        <v>284</v>
      </c>
      <c r="D11" s="56">
        <f t="shared" si="0"/>
        <v>1</v>
      </c>
      <c r="E11" s="11" t="str">
        <f t="shared" si="1"/>
        <v>Met</v>
      </c>
      <c r="F11" s="56">
        <v>1</v>
      </c>
      <c r="G11" s="56">
        <v>1</v>
      </c>
    </row>
    <row r="12" spans="1:7" x14ac:dyDescent="0.2">
      <c r="A12" s="23" t="s">
        <v>8</v>
      </c>
      <c r="B12" s="7">
        <v>119</v>
      </c>
      <c r="C12" s="7">
        <v>119</v>
      </c>
      <c r="D12" s="56">
        <f t="shared" si="0"/>
        <v>1</v>
      </c>
      <c r="E12" s="11" t="str">
        <f t="shared" si="1"/>
        <v>Met</v>
      </c>
      <c r="F12" s="56">
        <v>1</v>
      </c>
      <c r="G12" s="56">
        <v>1</v>
      </c>
    </row>
    <row r="13" spans="1:7" x14ac:dyDescent="0.2">
      <c r="A13" s="23" t="s">
        <v>9</v>
      </c>
      <c r="B13" s="7">
        <v>145</v>
      </c>
      <c r="C13" s="7">
        <v>145</v>
      </c>
      <c r="D13" s="56">
        <f t="shared" si="0"/>
        <v>1</v>
      </c>
      <c r="E13" s="11" t="str">
        <f t="shared" si="1"/>
        <v>Met</v>
      </c>
      <c r="F13" s="56">
        <v>1</v>
      </c>
      <c r="G13" s="56">
        <v>1</v>
      </c>
    </row>
    <row r="14" spans="1:7" x14ac:dyDescent="0.2">
      <c r="A14" s="6" t="s">
        <v>73</v>
      </c>
      <c r="B14" s="7">
        <f>SUM(B6:B13)</f>
        <v>3373</v>
      </c>
      <c r="C14" s="7">
        <f>SUM(C6:C13)</f>
        <v>3373</v>
      </c>
      <c r="D14" s="56">
        <f t="shared" si="0"/>
        <v>1</v>
      </c>
      <c r="E14" s="11" t="str">
        <f t="shared" si="1"/>
        <v>Met</v>
      </c>
      <c r="F14" s="56">
        <v>1</v>
      </c>
      <c r="G14" s="56">
        <v>1</v>
      </c>
    </row>
    <row r="15" spans="1:7" ht="18" customHeight="1" x14ac:dyDescent="0.2">
      <c r="A15" s="99" t="s">
        <v>13</v>
      </c>
      <c r="B15" s="99"/>
      <c r="C15" s="99"/>
      <c r="D15" s="99"/>
      <c r="E15" s="99"/>
      <c r="F15" s="99"/>
      <c r="G15" s="13"/>
    </row>
    <row r="16" spans="1:7" x14ac:dyDescent="0.2">
      <c r="A16" s="95" t="s">
        <v>104</v>
      </c>
      <c r="B16" s="95"/>
      <c r="C16" s="95"/>
      <c r="D16" s="95"/>
      <c r="E16" s="95"/>
      <c r="F16" s="95"/>
      <c r="G16" s="95"/>
    </row>
    <row r="17" spans="1:7" x14ac:dyDescent="0.2">
      <c r="A17" s="86" t="s">
        <v>22</v>
      </c>
      <c r="B17" s="86"/>
      <c r="C17" s="86"/>
      <c r="D17" s="86"/>
      <c r="E17" s="86"/>
      <c r="F17" s="86"/>
      <c r="G17" s="86"/>
    </row>
    <row r="20" spans="1:7" x14ac:dyDescent="0.2">
      <c r="C20" s="75"/>
    </row>
    <row r="21" spans="1:7" x14ac:dyDescent="0.2">
      <c r="C21" s="75"/>
    </row>
    <row r="22" spans="1:7" x14ac:dyDescent="0.2">
      <c r="C22" s="75"/>
    </row>
    <row r="23" spans="1:7" x14ac:dyDescent="0.2">
      <c r="C23" s="75"/>
    </row>
  </sheetData>
  <mergeCells count="5">
    <mergeCell ref="A15:F15"/>
    <mergeCell ref="A16:G16"/>
    <mergeCell ref="A3:G3"/>
    <mergeCell ref="A2:G2"/>
    <mergeCell ref="A17:G17"/>
  </mergeCells>
  <phoneticPr fontId="2" type="noConversion"/>
  <hyperlinks>
    <hyperlink ref="A17:G17" r:id="rId1" display="This indicator is addressed more fully in the State Performance Plan (SPP) and the Annual Performance Report (APR)"/>
  </hyperlinks>
  <printOptions horizontalCentered="1"/>
  <pageMargins left="0.25" right="0.25" top="0.25" bottom="0.25" header="0" footer="0"/>
  <pageSetup orientation="landscape" r:id="rId2"/>
  <headerFooter alignWithMargins="0"/>
  <webPublishItems count="1">
    <webPublishItem id="25403" divId="FFY05-Public Reporting_25403" sourceType="sheet" destinationFile="C:\Documents and Settings\ridgwaya.DMR-B23\My Documents\SPP\SPP-APR Feb1 2007\TranNotif06.htm"/>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7"/>
  <sheetViews>
    <sheetView zoomScaleNormal="100" workbookViewId="0">
      <selection sqref="A1:I1"/>
    </sheetView>
  </sheetViews>
  <sheetFormatPr defaultColWidth="45.140625" defaultRowHeight="12.75" x14ac:dyDescent="0.2"/>
  <cols>
    <col min="1" max="1" width="43.7109375" style="10" customWidth="1"/>
    <col min="2" max="2" width="20.85546875" style="10" customWidth="1"/>
    <col min="3" max="3" width="23.140625" style="10" customWidth="1"/>
    <col min="4" max="4" width="14.85546875" style="10" customWidth="1"/>
    <col min="5" max="5" width="18.42578125" style="10" customWidth="1"/>
    <col min="6" max="6" width="14.28515625" style="10" customWidth="1"/>
    <col min="7" max="7" width="12.7109375" style="10" customWidth="1"/>
    <col min="8" max="8" width="14.42578125" style="10" customWidth="1"/>
    <col min="9" max="9" width="13.7109375" style="10" customWidth="1"/>
    <col min="10" max="16384" width="45.140625" style="10"/>
  </cols>
  <sheetData>
    <row r="1" spans="1:9" s="34" customFormat="1" ht="31.5" customHeight="1" x14ac:dyDescent="0.2">
      <c r="A1" s="79" t="s">
        <v>111</v>
      </c>
      <c r="B1" s="79"/>
      <c r="C1" s="79"/>
      <c r="D1" s="79"/>
      <c r="E1" s="79"/>
      <c r="F1" s="79"/>
      <c r="G1" s="79"/>
      <c r="H1" s="79"/>
      <c r="I1" s="79"/>
    </row>
    <row r="2" spans="1:9" ht="51.75" customHeight="1" x14ac:dyDescent="0.25">
      <c r="A2" s="101" t="s">
        <v>45</v>
      </c>
      <c r="B2" s="102"/>
      <c r="C2" s="102"/>
      <c r="D2" s="102"/>
      <c r="E2" s="102"/>
      <c r="F2" s="102"/>
      <c r="G2" s="102"/>
      <c r="H2" s="102"/>
      <c r="I2" s="103"/>
    </row>
    <row r="3" spans="1:9" ht="6.75" customHeight="1" x14ac:dyDescent="0.2">
      <c r="A3" s="13"/>
      <c r="B3" s="13"/>
      <c r="C3" s="13"/>
      <c r="D3" s="13"/>
      <c r="E3" s="13"/>
      <c r="F3" s="13"/>
      <c r="G3" s="13"/>
      <c r="H3" s="13"/>
      <c r="I3" s="13"/>
    </row>
    <row r="4" spans="1:9" s="35" customFormat="1" ht="63.75" x14ac:dyDescent="0.2">
      <c r="A4" s="4" t="s">
        <v>0</v>
      </c>
      <c r="B4" s="8" t="s">
        <v>72</v>
      </c>
      <c r="C4" s="8" t="s">
        <v>105</v>
      </c>
      <c r="D4" s="8" t="s">
        <v>47</v>
      </c>
      <c r="E4" s="8" t="s">
        <v>108</v>
      </c>
      <c r="F4" s="8" t="s">
        <v>133</v>
      </c>
      <c r="G4" s="8" t="s">
        <v>43</v>
      </c>
      <c r="H4" s="8" t="s">
        <v>124</v>
      </c>
      <c r="I4" s="8" t="s">
        <v>112</v>
      </c>
    </row>
    <row r="5" spans="1:9" x14ac:dyDescent="0.2">
      <c r="A5" s="52" t="s">
        <v>50</v>
      </c>
      <c r="B5" s="54">
        <v>73</v>
      </c>
      <c r="C5" s="54">
        <v>18</v>
      </c>
      <c r="D5" s="54"/>
      <c r="E5" s="54">
        <v>91</v>
      </c>
      <c r="F5" s="38">
        <f t="shared" ref="F5:F44" si="0">+(B5+C5)/E5</f>
        <v>1</v>
      </c>
      <c r="G5" s="11" t="str">
        <f>IF(F5&gt;=H5,"Met", "Not Met")</f>
        <v>Met</v>
      </c>
      <c r="H5" s="12">
        <v>1</v>
      </c>
      <c r="I5" s="42">
        <v>0.999</v>
      </c>
    </row>
    <row r="6" spans="1:9" x14ac:dyDescent="0.2">
      <c r="A6" s="52" t="s">
        <v>51</v>
      </c>
      <c r="B6" s="54">
        <v>59</v>
      </c>
      <c r="C6" s="54">
        <v>2</v>
      </c>
      <c r="D6" s="54"/>
      <c r="E6" s="54">
        <v>61</v>
      </c>
      <c r="F6" s="38">
        <f t="shared" si="0"/>
        <v>1</v>
      </c>
      <c r="G6" s="11" t="str">
        <f t="shared" ref="G6:G43" si="1">IF(F6&gt;=H6,"Met", "Not Met")</f>
        <v>Met</v>
      </c>
      <c r="H6" s="12">
        <v>1</v>
      </c>
      <c r="I6" s="42">
        <v>0.999</v>
      </c>
    </row>
    <row r="7" spans="1:9" x14ac:dyDescent="0.2">
      <c r="A7" s="52" t="s">
        <v>52</v>
      </c>
      <c r="B7" s="54">
        <v>20</v>
      </c>
      <c r="C7" s="54">
        <v>3</v>
      </c>
      <c r="D7" s="54"/>
      <c r="E7" s="54">
        <v>23</v>
      </c>
      <c r="F7" s="38">
        <f t="shared" si="0"/>
        <v>1</v>
      </c>
      <c r="G7" s="11" t="str">
        <f t="shared" si="1"/>
        <v>Met</v>
      </c>
      <c r="H7" s="12">
        <v>1</v>
      </c>
      <c r="I7" s="42">
        <v>0.999</v>
      </c>
    </row>
    <row r="8" spans="1:9" x14ac:dyDescent="0.2">
      <c r="A8" s="52" t="s">
        <v>94</v>
      </c>
      <c r="B8" s="54">
        <v>49</v>
      </c>
      <c r="C8" s="54">
        <v>7</v>
      </c>
      <c r="D8" s="54">
        <v>1</v>
      </c>
      <c r="E8" s="54">
        <v>57</v>
      </c>
      <c r="F8" s="38">
        <f t="shared" si="0"/>
        <v>0.98245614035087714</v>
      </c>
      <c r="G8" s="11" t="str">
        <f t="shared" si="1"/>
        <v>Not Met</v>
      </c>
      <c r="H8" s="12">
        <v>1</v>
      </c>
      <c r="I8" s="42">
        <v>0.999</v>
      </c>
    </row>
    <row r="9" spans="1:9" x14ac:dyDescent="0.2">
      <c r="A9" s="52" t="s">
        <v>53</v>
      </c>
      <c r="B9" s="54">
        <v>57</v>
      </c>
      <c r="C9" s="54">
        <v>8</v>
      </c>
      <c r="D9" s="54"/>
      <c r="E9" s="54">
        <v>65</v>
      </c>
      <c r="F9" s="38">
        <f t="shared" si="0"/>
        <v>1</v>
      </c>
      <c r="G9" s="11" t="str">
        <f t="shared" si="1"/>
        <v>Met</v>
      </c>
      <c r="H9" s="12">
        <v>1</v>
      </c>
      <c r="I9" s="42">
        <v>0.999</v>
      </c>
    </row>
    <row r="10" spans="1:9" x14ac:dyDescent="0.2">
      <c r="A10" s="52" t="s">
        <v>54</v>
      </c>
      <c r="B10" s="54">
        <v>75</v>
      </c>
      <c r="C10" s="54">
        <v>3</v>
      </c>
      <c r="D10" s="54"/>
      <c r="E10" s="54">
        <v>78</v>
      </c>
      <c r="F10" s="38">
        <f t="shared" si="0"/>
        <v>1</v>
      </c>
      <c r="G10" s="11" t="str">
        <f t="shared" si="1"/>
        <v>Met</v>
      </c>
      <c r="H10" s="12">
        <v>1</v>
      </c>
      <c r="I10" s="42">
        <v>0.999</v>
      </c>
    </row>
    <row r="11" spans="1:9" x14ac:dyDescent="0.2">
      <c r="A11" s="52" t="s">
        <v>121</v>
      </c>
      <c r="B11" s="54">
        <v>36</v>
      </c>
      <c r="C11" s="54">
        <v>5</v>
      </c>
      <c r="D11" s="54"/>
      <c r="E11" s="54">
        <v>41</v>
      </c>
      <c r="F11" s="38">
        <f t="shared" si="0"/>
        <v>1</v>
      </c>
      <c r="G11" s="11" t="str">
        <f t="shared" si="1"/>
        <v>Met</v>
      </c>
      <c r="H11" s="12">
        <v>1</v>
      </c>
      <c r="I11" s="42">
        <v>0.999</v>
      </c>
    </row>
    <row r="12" spans="1:9" x14ac:dyDescent="0.2">
      <c r="A12" s="52" t="s">
        <v>80</v>
      </c>
      <c r="B12" s="54">
        <v>16</v>
      </c>
      <c r="C12" s="54">
        <v>4</v>
      </c>
      <c r="D12" s="54"/>
      <c r="E12" s="54">
        <v>20</v>
      </c>
      <c r="F12" s="38">
        <f t="shared" si="0"/>
        <v>1</v>
      </c>
      <c r="G12" s="11" t="str">
        <f t="shared" si="1"/>
        <v>Met</v>
      </c>
      <c r="H12" s="12">
        <v>1</v>
      </c>
      <c r="I12" s="42">
        <v>0.999</v>
      </c>
    </row>
    <row r="13" spans="1:9" x14ac:dyDescent="0.2">
      <c r="A13" s="52" t="s">
        <v>122</v>
      </c>
      <c r="B13" s="54">
        <v>4</v>
      </c>
      <c r="C13" s="54">
        <v>3</v>
      </c>
      <c r="D13" s="54"/>
      <c r="E13" s="54">
        <v>7</v>
      </c>
      <c r="F13" s="38">
        <f t="shared" si="0"/>
        <v>1</v>
      </c>
      <c r="G13" s="11" t="str">
        <f t="shared" si="1"/>
        <v>Met</v>
      </c>
      <c r="H13" s="12">
        <v>1</v>
      </c>
      <c r="I13" s="42">
        <v>0.999</v>
      </c>
    </row>
    <row r="14" spans="1:9" x14ac:dyDescent="0.2">
      <c r="A14" s="52" t="s">
        <v>55</v>
      </c>
      <c r="B14" s="54">
        <v>48</v>
      </c>
      <c r="C14" s="54">
        <v>13</v>
      </c>
      <c r="D14" s="54"/>
      <c r="E14" s="54">
        <v>61</v>
      </c>
      <c r="F14" s="38">
        <f t="shared" si="0"/>
        <v>1</v>
      </c>
      <c r="G14" s="11" t="str">
        <f t="shared" si="1"/>
        <v>Met</v>
      </c>
      <c r="H14" s="12">
        <v>1</v>
      </c>
      <c r="I14" s="42">
        <v>0.999</v>
      </c>
    </row>
    <row r="15" spans="1:9" x14ac:dyDescent="0.2">
      <c r="A15" s="52" t="s">
        <v>81</v>
      </c>
      <c r="B15" s="54">
        <v>25</v>
      </c>
      <c r="C15" s="54">
        <v>3</v>
      </c>
      <c r="D15" s="54"/>
      <c r="E15" s="54">
        <v>28</v>
      </c>
      <c r="F15" s="38">
        <f t="shared" si="0"/>
        <v>1</v>
      </c>
      <c r="G15" s="11" t="str">
        <f t="shared" si="1"/>
        <v>Met</v>
      </c>
      <c r="H15" s="12">
        <v>1</v>
      </c>
      <c r="I15" s="42">
        <v>0.999</v>
      </c>
    </row>
    <row r="16" spans="1:9" x14ac:dyDescent="0.2">
      <c r="A16" s="52" t="s">
        <v>56</v>
      </c>
      <c r="B16" s="54">
        <v>83</v>
      </c>
      <c r="C16" s="54">
        <v>16</v>
      </c>
      <c r="D16" s="54"/>
      <c r="E16" s="54">
        <v>99</v>
      </c>
      <c r="F16" s="38">
        <f t="shared" si="0"/>
        <v>1</v>
      </c>
      <c r="G16" s="11" t="str">
        <f t="shared" si="1"/>
        <v>Met</v>
      </c>
      <c r="H16" s="12">
        <v>1</v>
      </c>
      <c r="I16" s="42">
        <v>0.999</v>
      </c>
    </row>
    <row r="17" spans="1:9" x14ac:dyDescent="0.2">
      <c r="A17" s="5" t="s">
        <v>57</v>
      </c>
      <c r="B17" s="54">
        <v>127</v>
      </c>
      <c r="C17" s="54">
        <v>9</v>
      </c>
      <c r="D17" s="54"/>
      <c r="E17" s="54">
        <v>136</v>
      </c>
      <c r="F17" s="38">
        <f t="shared" si="0"/>
        <v>1</v>
      </c>
      <c r="G17" s="11" t="str">
        <f t="shared" si="1"/>
        <v>Met</v>
      </c>
      <c r="H17" s="12">
        <v>1</v>
      </c>
      <c r="I17" s="42">
        <v>0.999</v>
      </c>
    </row>
    <row r="18" spans="1:9" x14ac:dyDescent="0.2">
      <c r="A18" s="52" t="s">
        <v>58</v>
      </c>
      <c r="B18" s="54">
        <v>21</v>
      </c>
      <c r="C18" s="54">
        <v>2</v>
      </c>
      <c r="D18" s="54"/>
      <c r="E18" s="54">
        <v>23</v>
      </c>
      <c r="F18" s="38">
        <f t="shared" si="0"/>
        <v>1</v>
      </c>
      <c r="G18" s="11" t="str">
        <f t="shared" si="1"/>
        <v>Met</v>
      </c>
      <c r="H18" s="12">
        <v>1</v>
      </c>
      <c r="I18" s="42">
        <v>0.999</v>
      </c>
    </row>
    <row r="19" spans="1:9" x14ac:dyDescent="0.2">
      <c r="A19" s="52" t="s">
        <v>82</v>
      </c>
      <c r="B19" s="54">
        <v>21</v>
      </c>
      <c r="C19" s="54">
        <v>1</v>
      </c>
      <c r="D19" s="54"/>
      <c r="E19" s="54">
        <v>22</v>
      </c>
      <c r="F19" s="38">
        <f t="shared" si="0"/>
        <v>1</v>
      </c>
      <c r="G19" s="11" t="str">
        <f t="shared" si="1"/>
        <v>Met</v>
      </c>
      <c r="H19" s="12">
        <v>1</v>
      </c>
      <c r="I19" s="42">
        <v>0.999</v>
      </c>
    </row>
    <row r="20" spans="1:9" x14ac:dyDescent="0.2">
      <c r="A20" s="52" t="s">
        <v>83</v>
      </c>
      <c r="B20" s="54">
        <v>33</v>
      </c>
      <c r="C20" s="54">
        <v>9</v>
      </c>
      <c r="D20" s="54"/>
      <c r="E20" s="54">
        <v>41</v>
      </c>
      <c r="F20" s="38">
        <f t="shared" si="0"/>
        <v>1.024390243902439</v>
      </c>
      <c r="G20" s="11" t="str">
        <f t="shared" si="1"/>
        <v>Met</v>
      </c>
      <c r="H20" s="12">
        <v>1</v>
      </c>
      <c r="I20" s="42">
        <v>0.999</v>
      </c>
    </row>
    <row r="21" spans="1:9" x14ac:dyDescent="0.2">
      <c r="A21" s="52" t="s">
        <v>84</v>
      </c>
      <c r="B21" s="54">
        <v>99</v>
      </c>
      <c r="C21" s="54">
        <v>8</v>
      </c>
      <c r="D21" s="54"/>
      <c r="E21" s="54">
        <v>107</v>
      </c>
      <c r="F21" s="38">
        <f t="shared" si="0"/>
        <v>1</v>
      </c>
      <c r="G21" s="11" t="str">
        <f t="shared" si="1"/>
        <v>Met</v>
      </c>
      <c r="H21" s="12">
        <v>1</v>
      </c>
      <c r="I21" s="42">
        <v>0.999</v>
      </c>
    </row>
    <row r="22" spans="1:9" x14ac:dyDescent="0.2">
      <c r="A22" s="52" t="s">
        <v>85</v>
      </c>
      <c r="B22" s="54">
        <v>45</v>
      </c>
      <c r="C22" s="54">
        <v>2</v>
      </c>
      <c r="D22" s="54"/>
      <c r="E22" s="54">
        <v>47</v>
      </c>
      <c r="F22" s="38">
        <f t="shared" si="0"/>
        <v>1</v>
      </c>
      <c r="G22" s="11" t="str">
        <f t="shared" si="1"/>
        <v>Met</v>
      </c>
      <c r="H22" s="12">
        <v>1</v>
      </c>
      <c r="I22" s="42">
        <v>0.999</v>
      </c>
    </row>
    <row r="23" spans="1:9" x14ac:dyDescent="0.2">
      <c r="A23" s="52" t="s">
        <v>125</v>
      </c>
      <c r="B23" s="54">
        <v>5</v>
      </c>
      <c r="C23" s="54">
        <v>4</v>
      </c>
      <c r="D23" s="54"/>
      <c r="E23" s="54">
        <v>9</v>
      </c>
      <c r="F23" s="38">
        <f t="shared" si="0"/>
        <v>1</v>
      </c>
      <c r="G23" s="11" t="str">
        <f t="shared" si="1"/>
        <v>Met</v>
      </c>
      <c r="H23" s="12">
        <v>1</v>
      </c>
      <c r="I23" s="42">
        <v>0.999</v>
      </c>
    </row>
    <row r="24" spans="1:9" x14ac:dyDescent="0.2">
      <c r="A24" s="52" t="s">
        <v>59</v>
      </c>
      <c r="B24" s="54">
        <v>91</v>
      </c>
      <c r="C24" s="54">
        <v>31</v>
      </c>
      <c r="D24" s="54"/>
      <c r="E24" s="54">
        <v>122</v>
      </c>
      <c r="F24" s="38">
        <f t="shared" si="0"/>
        <v>1</v>
      </c>
      <c r="G24" s="11" t="str">
        <f t="shared" si="1"/>
        <v>Met</v>
      </c>
      <c r="H24" s="12">
        <v>1</v>
      </c>
      <c r="I24" s="42">
        <v>0.999</v>
      </c>
    </row>
    <row r="25" spans="1:9" x14ac:dyDescent="0.2">
      <c r="A25" s="52" t="s">
        <v>60</v>
      </c>
      <c r="B25" s="54">
        <v>111</v>
      </c>
      <c r="C25" s="54">
        <v>2</v>
      </c>
      <c r="D25" s="54"/>
      <c r="E25" s="54">
        <v>113</v>
      </c>
      <c r="F25" s="38">
        <f t="shared" si="0"/>
        <v>1</v>
      </c>
      <c r="G25" s="11" t="str">
        <f t="shared" si="1"/>
        <v>Met</v>
      </c>
      <c r="H25" s="12">
        <v>1</v>
      </c>
      <c r="I25" s="42">
        <v>0.999</v>
      </c>
    </row>
    <row r="26" spans="1:9" x14ac:dyDescent="0.2">
      <c r="A26" s="5" t="s">
        <v>61</v>
      </c>
      <c r="B26" s="54">
        <v>21</v>
      </c>
      <c r="C26" s="54">
        <v>0</v>
      </c>
      <c r="D26" s="54"/>
      <c r="E26" s="54">
        <v>21</v>
      </c>
      <c r="F26" s="38">
        <f t="shared" si="0"/>
        <v>1</v>
      </c>
      <c r="G26" s="11" t="str">
        <f t="shared" si="1"/>
        <v>Met</v>
      </c>
      <c r="H26" s="12">
        <v>1</v>
      </c>
      <c r="I26" s="42">
        <v>0.999</v>
      </c>
    </row>
    <row r="27" spans="1:9" x14ac:dyDescent="0.2">
      <c r="A27" s="52" t="s">
        <v>62</v>
      </c>
      <c r="B27" s="54">
        <v>21</v>
      </c>
      <c r="C27" s="54">
        <v>3</v>
      </c>
      <c r="D27" s="54"/>
      <c r="E27" s="54">
        <v>25</v>
      </c>
      <c r="F27" s="38">
        <f t="shared" si="0"/>
        <v>0.96</v>
      </c>
      <c r="G27" s="11" t="str">
        <f t="shared" si="1"/>
        <v>Not Met</v>
      </c>
      <c r="H27" s="12">
        <v>1</v>
      </c>
      <c r="I27" s="42">
        <v>0.999</v>
      </c>
    </row>
    <row r="28" spans="1:9" x14ac:dyDescent="0.2">
      <c r="A28" s="52" t="s">
        <v>63</v>
      </c>
      <c r="B28" s="54">
        <v>26</v>
      </c>
      <c r="C28" s="54">
        <v>2</v>
      </c>
      <c r="D28" s="54"/>
      <c r="E28" s="54">
        <v>28</v>
      </c>
      <c r="F28" s="38">
        <f t="shared" si="0"/>
        <v>1</v>
      </c>
      <c r="G28" s="11" t="str">
        <f t="shared" si="1"/>
        <v>Met</v>
      </c>
      <c r="H28" s="12">
        <v>1</v>
      </c>
      <c r="I28" s="42">
        <v>0.999</v>
      </c>
    </row>
    <row r="29" spans="1:9" x14ac:dyDescent="0.2">
      <c r="A29" s="52" t="s">
        <v>86</v>
      </c>
      <c r="B29" s="54">
        <v>47</v>
      </c>
      <c r="C29" s="54">
        <v>20</v>
      </c>
      <c r="D29" s="54">
        <v>1</v>
      </c>
      <c r="E29" s="54">
        <v>68</v>
      </c>
      <c r="F29" s="38">
        <f t="shared" si="0"/>
        <v>0.98529411764705888</v>
      </c>
      <c r="G29" s="11" t="str">
        <f t="shared" si="1"/>
        <v>Not Met</v>
      </c>
      <c r="H29" s="12">
        <v>1</v>
      </c>
      <c r="I29" s="42">
        <v>0.999</v>
      </c>
    </row>
    <row r="30" spans="1:9" x14ac:dyDescent="0.2">
      <c r="A30" s="52" t="s">
        <v>64</v>
      </c>
      <c r="B30" s="54">
        <v>18</v>
      </c>
      <c r="C30" s="54">
        <v>1</v>
      </c>
      <c r="D30" s="54"/>
      <c r="E30" s="54">
        <v>19</v>
      </c>
      <c r="F30" s="38">
        <f t="shared" si="0"/>
        <v>1</v>
      </c>
      <c r="G30" s="11" t="str">
        <f t="shared" si="1"/>
        <v>Met</v>
      </c>
      <c r="H30" s="12">
        <v>1</v>
      </c>
      <c r="I30" s="42">
        <v>0.999</v>
      </c>
    </row>
    <row r="31" spans="1:9" x14ac:dyDescent="0.2">
      <c r="A31" s="52" t="s">
        <v>65</v>
      </c>
      <c r="B31" s="54">
        <v>115</v>
      </c>
      <c r="C31" s="54">
        <v>4</v>
      </c>
      <c r="D31" s="54"/>
      <c r="E31" s="54">
        <v>119</v>
      </c>
      <c r="F31" s="38">
        <f t="shared" si="0"/>
        <v>1</v>
      </c>
      <c r="G31" s="11" t="str">
        <f t="shared" si="1"/>
        <v>Met</v>
      </c>
      <c r="H31" s="12">
        <v>1</v>
      </c>
      <c r="I31" s="42">
        <v>0.999</v>
      </c>
    </row>
    <row r="32" spans="1:9" x14ac:dyDescent="0.2">
      <c r="A32" s="52" t="s">
        <v>87</v>
      </c>
      <c r="B32" s="54">
        <v>5</v>
      </c>
      <c r="C32" s="54">
        <v>0</v>
      </c>
      <c r="D32" s="54"/>
      <c r="E32" s="54">
        <v>5</v>
      </c>
      <c r="F32" s="38">
        <f t="shared" si="0"/>
        <v>1</v>
      </c>
      <c r="G32" s="11" t="str">
        <f t="shared" si="1"/>
        <v>Met</v>
      </c>
      <c r="H32" s="12">
        <v>1</v>
      </c>
      <c r="I32" s="42">
        <v>0.999</v>
      </c>
    </row>
    <row r="33" spans="1:9" x14ac:dyDescent="0.2">
      <c r="A33" s="52" t="s">
        <v>66</v>
      </c>
      <c r="B33" s="54">
        <v>15</v>
      </c>
      <c r="C33" s="54">
        <v>3</v>
      </c>
      <c r="D33" s="54"/>
      <c r="E33" s="54">
        <v>18</v>
      </c>
      <c r="F33" s="38">
        <f t="shared" si="0"/>
        <v>1</v>
      </c>
      <c r="G33" s="11" t="str">
        <f t="shared" si="1"/>
        <v>Met</v>
      </c>
      <c r="H33" s="12">
        <v>1</v>
      </c>
      <c r="I33" s="42">
        <v>0.999</v>
      </c>
    </row>
    <row r="34" spans="1:9" x14ac:dyDescent="0.2">
      <c r="A34" s="52" t="s">
        <v>67</v>
      </c>
      <c r="B34" s="54">
        <v>58</v>
      </c>
      <c r="C34" s="54">
        <v>8</v>
      </c>
      <c r="D34" s="54"/>
      <c r="E34" s="54">
        <v>66</v>
      </c>
      <c r="F34" s="38">
        <f t="shared" si="0"/>
        <v>1</v>
      </c>
      <c r="G34" s="11" t="str">
        <f t="shared" si="1"/>
        <v>Met</v>
      </c>
      <c r="H34" s="12">
        <v>1</v>
      </c>
      <c r="I34" s="42">
        <v>0.999</v>
      </c>
    </row>
    <row r="35" spans="1:9" x14ac:dyDescent="0.2">
      <c r="A35" s="52" t="s">
        <v>68</v>
      </c>
      <c r="B35" s="54">
        <v>118</v>
      </c>
      <c r="C35" s="54">
        <v>9</v>
      </c>
      <c r="D35" s="54"/>
      <c r="E35" s="54">
        <v>127</v>
      </c>
      <c r="F35" s="38">
        <f t="shared" si="0"/>
        <v>1</v>
      </c>
      <c r="G35" s="11" t="str">
        <f t="shared" si="1"/>
        <v>Met</v>
      </c>
      <c r="H35" s="12">
        <v>1</v>
      </c>
      <c r="I35" s="42">
        <v>0.999</v>
      </c>
    </row>
    <row r="36" spans="1:9" x14ac:dyDescent="0.2">
      <c r="A36" s="52" t="s">
        <v>88</v>
      </c>
      <c r="B36" s="54">
        <v>218</v>
      </c>
      <c r="C36" s="54">
        <v>94</v>
      </c>
      <c r="D36" s="54"/>
      <c r="E36" s="54">
        <v>312</v>
      </c>
      <c r="F36" s="38">
        <f t="shared" si="0"/>
        <v>1</v>
      </c>
      <c r="G36" s="11" t="str">
        <f t="shared" si="1"/>
        <v>Met</v>
      </c>
      <c r="H36" s="12">
        <v>1</v>
      </c>
      <c r="I36" s="42">
        <v>0.999</v>
      </c>
    </row>
    <row r="37" spans="1:9" x14ac:dyDescent="0.2">
      <c r="A37" s="52" t="s">
        <v>89</v>
      </c>
      <c r="B37" s="54">
        <v>97</v>
      </c>
      <c r="C37" s="54">
        <v>11</v>
      </c>
      <c r="D37" s="54">
        <v>1</v>
      </c>
      <c r="E37" s="54">
        <v>109</v>
      </c>
      <c r="F37" s="38">
        <f t="shared" si="0"/>
        <v>0.99082568807339455</v>
      </c>
      <c r="G37" s="11" t="str">
        <f t="shared" si="1"/>
        <v>Not Met</v>
      </c>
      <c r="H37" s="12">
        <v>1</v>
      </c>
      <c r="I37" s="42">
        <v>0.999</v>
      </c>
    </row>
    <row r="38" spans="1:9" x14ac:dyDescent="0.2">
      <c r="A38" s="52" t="s">
        <v>90</v>
      </c>
      <c r="B38" s="54">
        <v>154</v>
      </c>
      <c r="C38" s="54">
        <v>9</v>
      </c>
      <c r="D38" s="54"/>
      <c r="E38" s="54">
        <v>166</v>
      </c>
      <c r="F38" s="38">
        <f t="shared" si="0"/>
        <v>0.98192771084337349</v>
      </c>
      <c r="G38" s="11" t="str">
        <f t="shared" si="1"/>
        <v>Not Met</v>
      </c>
      <c r="H38" s="12">
        <v>1</v>
      </c>
      <c r="I38" s="42">
        <v>0.999</v>
      </c>
    </row>
    <row r="39" spans="1:9" x14ac:dyDescent="0.2">
      <c r="A39" s="52" t="s">
        <v>95</v>
      </c>
      <c r="B39" s="54">
        <v>61</v>
      </c>
      <c r="C39" s="54">
        <v>13</v>
      </c>
      <c r="D39" s="54"/>
      <c r="E39" s="54">
        <v>72</v>
      </c>
      <c r="F39" s="38">
        <f t="shared" si="0"/>
        <v>1.0277777777777777</v>
      </c>
      <c r="G39" s="11" t="str">
        <f t="shared" si="1"/>
        <v>Met</v>
      </c>
      <c r="H39" s="12">
        <v>1</v>
      </c>
      <c r="I39" s="42">
        <v>0.999</v>
      </c>
    </row>
    <row r="40" spans="1:9" x14ac:dyDescent="0.2">
      <c r="A40" s="52" t="s">
        <v>69</v>
      </c>
      <c r="B40" s="54">
        <v>18</v>
      </c>
      <c r="C40" s="54">
        <v>0</v>
      </c>
      <c r="D40" s="54"/>
      <c r="E40" s="54">
        <v>18</v>
      </c>
      <c r="F40" s="38">
        <f t="shared" si="0"/>
        <v>1</v>
      </c>
      <c r="G40" s="11" t="str">
        <f t="shared" si="1"/>
        <v>Met</v>
      </c>
      <c r="H40" s="12">
        <v>1</v>
      </c>
      <c r="I40" s="42">
        <v>0.999</v>
      </c>
    </row>
    <row r="41" spans="1:9" x14ac:dyDescent="0.2">
      <c r="A41" s="52" t="s">
        <v>70</v>
      </c>
      <c r="B41" s="54">
        <v>23</v>
      </c>
      <c r="C41" s="54">
        <v>16</v>
      </c>
      <c r="D41" s="54"/>
      <c r="E41" s="54">
        <v>39</v>
      </c>
      <c r="F41" s="38">
        <f t="shared" si="0"/>
        <v>1</v>
      </c>
      <c r="G41" s="11" t="str">
        <f t="shared" si="1"/>
        <v>Met</v>
      </c>
      <c r="H41" s="12">
        <v>1</v>
      </c>
      <c r="I41" s="42">
        <v>0.999</v>
      </c>
    </row>
    <row r="42" spans="1:9" x14ac:dyDescent="0.2">
      <c r="A42" s="52" t="s">
        <v>71</v>
      </c>
      <c r="B42" s="54">
        <v>222</v>
      </c>
      <c r="C42" s="54">
        <v>13</v>
      </c>
      <c r="D42" s="54"/>
      <c r="E42" s="54">
        <v>234</v>
      </c>
      <c r="F42" s="38">
        <f t="shared" si="0"/>
        <v>1.0042735042735043</v>
      </c>
      <c r="G42" s="11" t="str">
        <f t="shared" si="1"/>
        <v>Met</v>
      </c>
      <c r="H42" s="12">
        <v>1</v>
      </c>
      <c r="I42" s="42">
        <v>0.999</v>
      </c>
    </row>
    <row r="43" spans="1:9" x14ac:dyDescent="0.2">
      <c r="A43" s="52" t="s">
        <v>91</v>
      </c>
      <c r="B43" s="54">
        <v>42</v>
      </c>
      <c r="C43" s="54">
        <v>11</v>
      </c>
      <c r="D43" s="54"/>
      <c r="E43" s="54">
        <v>53</v>
      </c>
      <c r="F43" s="38">
        <f t="shared" si="0"/>
        <v>1</v>
      </c>
      <c r="G43" s="11" t="str">
        <f t="shared" si="1"/>
        <v>Met</v>
      </c>
      <c r="H43" s="12">
        <v>1</v>
      </c>
      <c r="I43" s="42">
        <v>0.999</v>
      </c>
    </row>
    <row r="44" spans="1:9" x14ac:dyDescent="0.2">
      <c r="A44" s="6" t="s">
        <v>73</v>
      </c>
      <c r="B44" s="7">
        <f>SUM(B5:B43)</f>
        <v>2377</v>
      </c>
      <c r="C44" s="7">
        <f>SUM(C5:C43)</f>
        <v>370</v>
      </c>
      <c r="D44" s="7">
        <f>SUM(D5:D43)</f>
        <v>3</v>
      </c>
      <c r="E44" s="7">
        <f>SUM(E5:E43)</f>
        <v>2750</v>
      </c>
      <c r="F44" s="38">
        <f t="shared" si="0"/>
        <v>0.99890909090909086</v>
      </c>
      <c r="G44" s="11" t="str">
        <f>IF(F44&gt;=H44,"Met", "Not Met")</f>
        <v>Not Met</v>
      </c>
      <c r="H44" s="12">
        <v>1</v>
      </c>
      <c r="I44" s="42">
        <v>0.999</v>
      </c>
    </row>
    <row r="45" spans="1:9" x14ac:dyDescent="0.2">
      <c r="A45" s="100" t="s">
        <v>138</v>
      </c>
      <c r="B45" s="100"/>
      <c r="C45" s="100"/>
      <c r="D45" s="100"/>
      <c r="E45" s="100"/>
      <c r="F45" s="100"/>
      <c r="G45" s="100"/>
      <c r="H45" s="100"/>
    </row>
    <row r="46" spans="1:9" x14ac:dyDescent="0.2">
      <c r="A46" s="51" t="s">
        <v>97</v>
      </c>
      <c r="B46" s="51"/>
      <c r="C46" s="51"/>
      <c r="D46" s="51"/>
      <c r="E46" s="51"/>
      <c r="F46" s="51"/>
      <c r="G46" s="51"/>
      <c r="H46" s="51"/>
    </row>
    <row r="47" spans="1:9" x14ac:dyDescent="0.2">
      <c r="A47" s="86" t="s">
        <v>22</v>
      </c>
      <c r="B47" s="86"/>
      <c r="C47" s="86"/>
      <c r="D47" s="86"/>
      <c r="E47" s="86"/>
      <c r="F47" s="86"/>
      <c r="G47" s="86"/>
      <c r="H47" s="13"/>
    </row>
  </sheetData>
  <mergeCells count="4">
    <mergeCell ref="A45:H45"/>
    <mergeCell ref="A2:I2"/>
    <mergeCell ref="A1:I1"/>
    <mergeCell ref="A47:G47"/>
  </mergeCells>
  <phoneticPr fontId="2" type="noConversion"/>
  <hyperlinks>
    <hyperlink ref="A47:G47" r:id="rId1" display="This indicator is addressed more fully in the State Performance Plan (SPP) and the Annual Performance Report (APR)"/>
  </hyperlinks>
  <printOptions horizontalCentered="1"/>
  <pageMargins left="0.25" right="0.25" top="0.25" bottom="0.25" header="0" footer="0"/>
  <pageSetup scale="76" orientation="landscape" r:id="rId2"/>
  <headerFooter alignWithMargins="0"/>
  <webPublishItems count="1">
    <webPublishItem id="27936" divId="FFY05-Public Reporting_27936" sourceType="sheet" destinationFile="C:\Documents and Settings\ridgwaya.DMR-B23\My Documents\SPP\SPP-APR Feb1 2007\TransConfs06.htm"/>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46"/>
  <sheetViews>
    <sheetView zoomScaleNormal="100" workbookViewId="0">
      <pane ySplit="4" topLeftCell="A5" activePane="bottomLeft" state="frozen"/>
      <selection activeCell="G4" sqref="G4"/>
      <selection pane="bottomLeft" sqref="A1:I46"/>
    </sheetView>
  </sheetViews>
  <sheetFormatPr defaultColWidth="45.140625" defaultRowHeight="12.75" x14ac:dyDescent="0.2"/>
  <cols>
    <col min="1" max="1" width="40.140625" style="1" customWidth="1"/>
    <col min="2" max="2" width="19" style="1" customWidth="1"/>
    <col min="3" max="3" width="20.28515625" style="1" customWidth="1"/>
    <col min="4" max="4" width="5" style="1" customWidth="1"/>
    <col min="5" max="5" width="14" style="1" customWidth="1"/>
    <col min="6" max="6" width="14.85546875" style="1" customWidth="1"/>
    <col min="7" max="7" width="9.5703125" style="1" customWidth="1"/>
    <col min="8" max="8" width="14.140625" style="1" customWidth="1"/>
    <col min="9" max="9" width="18.28515625" style="1" customWidth="1"/>
    <col min="10" max="16384" width="45.140625" style="1"/>
  </cols>
  <sheetData>
    <row r="1" spans="1:9" ht="24.75" customHeight="1" x14ac:dyDescent="0.2">
      <c r="A1" s="79" t="s">
        <v>111</v>
      </c>
      <c r="B1" s="79"/>
      <c r="C1" s="79"/>
      <c r="D1" s="79"/>
      <c r="E1" s="79"/>
      <c r="F1" s="79"/>
      <c r="G1" s="79"/>
      <c r="H1" s="79"/>
      <c r="I1" s="79"/>
    </row>
    <row r="2" spans="1:9" ht="15.75" x14ac:dyDescent="0.25">
      <c r="A2" s="78" t="s">
        <v>15</v>
      </c>
      <c r="B2" s="78"/>
      <c r="C2" s="78"/>
      <c r="D2" s="78"/>
      <c r="E2" s="78"/>
      <c r="F2" s="78"/>
      <c r="G2" s="78"/>
      <c r="H2" s="78"/>
      <c r="I2" s="78"/>
    </row>
    <row r="3" spans="1:9" ht="6" customHeight="1" x14ac:dyDescent="0.25">
      <c r="A3" s="9"/>
      <c r="B3" s="9"/>
      <c r="C3" s="9"/>
      <c r="D3" s="9"/>
      <c r="E3" s="9"/>
      <c r="F3" s="9"/>
      <c r="G3" s="9"/>
      <c r="H3" s="9"/>
      <c r="I3" s="10"/>
    </row>
    <row r="4" spans="1:9" s="2" customFormat="1" ht="70.5" customHeight="1" x14ac:dyDescent="0.2">
      <c r="A4" s="4" t="s">
        <v>0</v>
      </c>
      <c r="B4" s="8" t="s">
        <v>41</v>
      </c>
      <c r="C4" s="8" t="s">
        <v>99</v>
      </c>
      <c r="D4" s="8" t="s">
        <v>12</v>
      </c>
      <c r="E4" s="8" t="s">
        <v>114</v>
      </c>
      <c r="F4" s="8" t="s">
        <v>42</v>
      </c>
      <c r="G4" s="8" t="s">
        <v>43</v>
      </c>
      <c r="H4" s="8" t="s">
        <v>124</v>
      </c>
      <c r="I4" s="8" t="s">
        <v>117</v>
      </c>
    </row>
    <row r="5" spans="1:9" x14ac:dyDescent="0.2">
      <c r="A5" s="5" t="s">
        <v>50</v>
      </c>
      <c r="B5" s="7">
        <v>36</v>
      </c>
      <c r="C5" s="7">
        <v>6</v>
      </c>
      <c r="D5" s="7"/>
      <c r="E5" s="7">
        <v>42</v>
      </c>
      <c r="F5" s="21">
        <f t="shared" ref="F5:F42" si="0">+(B5+C5)/E5</f>
        <v>1</v>
      </c>
      <c r="G5" s="11" t="str">
        <f>IF(F5&gt;=H5,"Met", "Not Met")</f>
        <v>Met</v>
      </c>
      <c r="H5" s="12">
        <v>1</v>
      </c>
      <c r="I5" s="22">
        <v>0.9849</v>
      </c>
    </row>
    <row r="6" spans="1:9" x14ac:dyDescent="0.2">
      <c r="A6" s="5" t="s">
        <v>51</v>
      </c>
      <c r="B6" s="7">
        <v>74</v>
      </c>
      <c r="C6" s="7"/>
      <c r="D6" s="7"/>
      <c r="E6" s="7">
        <v>74</v>
      </c>
      <c r="F6" s="21">
        <f t="shared" si="0"/>
        <v>1</v>
      </c>
      <c r="G6" s="11" t="str">
        <f t="shared" ref="G6:G43" si="1">IF(F6&gt;=H6,"Met", "Not Met")</f>
        <v>Met</v>
      </c>
      <c r="H6" s="12">
        <v>1</v>
      </c>
      <c r="I6" s="22">
        <v>0.9849</v>
      </c>
    </row>
    <row r="7" spans="1:9" x14ac:dyDescent="0.2">
      <c r="A7" s="5" t="s">
        <v>52</v>
      </c>
      <c r="B7" s="7">
        <v>18</v>
      </c>
      <c r="C7" s="7"/>
      <c r="D7" s="7"/>
      <c r="E7" s="7">
        <v>18</v>
      </c>
      <c r="F7" s="21">
        <f t="shared" si="0"/>
        <v>1</v>
      </c>
      <c r="G7" s="11" t="str">
        <f t="shared" si="1"/>
        <v>Met</v>
      </c>
      <c r="H7" s="12">
        <v>1</v>
      </c>
      <c r="I7" s="22">
        <v>0.9849</v>
      </c>
    </row>
    <row r="8" spans="1:9" x14ac:dyDescent="0.2">
      <c r="A8" s="5" t="s">
        <v>94</v>
      </c>
      <c r="B8" s="7">
        <v>43</v>
      </c>
      <c r="C8" s="7">
        <v>2</v>
      </c>
      <c r="D8" s="7">
        <v>9</v>
      </c>
      <c r="E8" s="7">
        <v>54</v>
      </c>
      <c r="F8" s="21">
        <f t="shared" si="0"/>
        <v>0.83333333333333337</v>
      </c>
      <c r="G8" s="11" t="str">
        <f t="shared" si="1"/>
        <v>Not Met</v>
      </c>
      <c r="H8" s="12">
        <v>1</v>
      </c>
      <c r="I8" s="22">
        <v>0.9849</v>
      </c>
    </row>
    <row r="9" spans="1:9" x14ac:dyDescent="0.2">
      <c r="A9" s="5" t="s">
        <v>53</v>
      </c>
      <c r="B9" s="7">
        <v>32</v>
      </c>
      <c r="C9" s="7">
        <v>1</v>
      </c>
      <c r="D9" s="7">
        <v>1</v>
      </c>
      <c r="E9" s="7">
        <v>34</v>
      </c>
      <c r="F9" s="21">
        <f t="shared" si="0"/>
        <v>0.97058823529411764</v>
      </c>
      <c r="G9" s="11" t="str">
        <f t="shared" si="1"/>
        <v>Not Met</v>
      </c>
      <c r="H9" s="12">
        <v>1</v>
      </c>
      <c r="I9" s="22">
        <v>0.9849</v>
      </c>
    </row>
    <row r="10" spans="1:9" x14ac:dyDescent="0.2">
      <c r="A10" s="5" t="s">
        <v>54</v>
      </c>
      <c r="B10" s="7">
        <v>91</v>
      </c>
      <c r="C10" s="7">
        <v>1</v>
      </c>
      <c r="D10" s="7"/>
      <c r="E10" s="7">
        <v>92</v>
      </c>
      <c r="F10" s="21">
        <f t="shared" si="0"/>
        <v>1</v>
      </c>
      <c r="G10" s="11" t="str">
        <f t="shared" si="1"/>
        <v>Met</v>
      </c>
      <c r="H10" s="12">
        <v>1</v>
      </c>
      <c r="I10" s="22">
        <v>0.9849</v>
      </c>
    </row>
    <row r="11" spans="1:9" x14ac:dyDescent="0.2">
      <c r="A11" s="5" t="s">
        <v>121</v>
      </c>
      <c r="B11" s="7">
        <v>27</v>
      </c>
      <c r="C11" s="7"/>
      <c r="D11" s="7">
        <v>1</v>
      </c>
      <c r="E11" s="7">
        <v>28</v>
      </c>
      <c r="F11" s="21">
        <f t="shared" si="0"/>
        <v>0.9642857142857143</v>
      </c>
      <c r="G11" s="11" t="str">
        <f t="shared" si="1"/>
        <v>Not Met</v>
      </c>
      <c r="H11" s="12">
        <v>1</v>
      </c>
      <c r="I11" s="22">
        <v>0.9849</v>
      </c>
    </row>
    <row r="12" spans="1:9" x14ac:dyDescent="0.2">
      <c r="A12" s="5" t="s">
        <v>80</v>
      </c>
      <c r="B12" s="7">
        <v>12</v>
      </c>
      <c r="C12" s="7"/>
      <c r="D12" s="7"/>
      <c r="E12" s="7">
        <v>12</v>
      </c>
      <c r="F12" s="21">
        <f t="shared" si="0"/>
        <v>1</v>
      </c>
      <c r="G12" s="11" t="str">
        <f t="shared" si="1"/>
        <v>Met</v>
      </c>
      <c r="H12" s="12">
        <v>1</v>
      </c>
      <c r="I12" s="22">
        <v>0.9849</v>
      </c>
    </row>
    <row r="13" spans="1:9" x14ac:dyDescent="0.2">
      <c r="A13" s="5" t="s">
        <v>122</v>
      </c>
      <c r="B13" s="7">
        <v>1</v>
      </c>
      <c r="C13" s="7"/>
      <c r="D13" s="7"/>
      <c r="E13" s="7">
        <v>1</v>
      </c>
      <c r="F13" s="21">
        <f t="shared" si="0"/>
        <v>1</v>
      </c>
      <c r="G13" s="11" t="str">
        <f t="shared" si="1"/>
        <v>Met</v>
      </c>
      <c r="H13" s="12">
        <v>1</v>
      </c>
      <c r="I13" s="22">
        <v>0.9849</v>
      </c>
    </row>
    <row r="14" spans="1:9" x14ac:dyDescent="0.2">
      <c r="A14" s="5" t="s">
        <v>55</v>
      </c>
      <c r="B14" s="7">
        <v>51</v>
      </c>
      <c r="C14" s="7">
        <v>6</v>
      </c>
      <c r="D14" s="7"/>
      <c r="E14" s="7">
        <v>57</v>
      </c>
      <c r="F14" s="21">
        <f t="shared" si="0"/>
        <v>1</v>
      </c>
      <c r="G14" s="11" t="str">
        <f t="shared" si="1"/>
        <v>Met</v>
      </c>
      <c r="H14" s="12">
        <v>1</v>
      </c>
      <c r="I14" s="22">
        <v>0.9849</v>
      </c>
    </row>
    <row r="15" spans="1:9" x14ac:dyDescent="0.2">
      <c r="A15" s="5" t="s">
        <v>81</v>
      </c>
      <c r="B15" s="7">
        <v>35</v>
      </c>
      <c r="C15" s="7">
        <v>1</v>
      </c>
      <c r="D15" s="7"/>
      <c r="E15" s="7">
        <v>36</v>
      </c>
      <c r="F15" s="21">
        <f t="shared" si="0"/>
        <v>1</v>
      </c>
      <c r="G15" s="11" t="str">
        <f t="shared" si="1"/>
        <v>Met</v>
      </c>
      <c r="H15" s="12">
        <v>1</v>
      </c>
      <c r="I15" s="22">
        <v>0.9849</v>
      </c>
    </row>
    <row r="16" spans="1:9" x14ac:dyDescent="0.2">
      <c r="A16" s="5" t="s">
        <v>56</v>
      </c>
      <c r="B16" s="7">
        <v>16</v>
      </c>
      <c r="C16" s="7"/>
      <c r="D16" s="7"/>
      <c r="E16" s="7">
        <v>16</v>
      </c>
      <c r="F16" s="21">
        <f t="shared" si="0"/>
        <v>1</v>
      </c>
      <c r="G16" s="11" t="str">
        <f t="shared" si="1"/>
        <v>Met</v>
      </c>
      <c r="H16" s="12">
        <v>1</v>
      </c>
      <c r="I16" s="22">
        <v>0.9849</v>
      </c>
    </row>
    <row r="17" spans="1:9" x14ac:dyDescent="0.2">
      <c r="A17" s="5" t="s">
        <v>57</v>
      </c>
      <c r="B17" s="7">
        <v>84</v>
      </c>
      <c r="C17" s="7">
        <v>8</v>
      </c>
      <c r="D17" s="7"/>
      <c r="E17" s="7">
        <v>92</v>
      </c>
      <c r="F17" s="21">
        <f t="shared" si="0"/>
        <v>1</v>
      </c>
      <c r="G17" s="11" t="str">
        <f>IF(F17&gt;=H17,"Met", "Not Met")</f>
        <v>Met</v>
      </c>
      <c r="H17" s="12">
        <v>1</v>
      </c>
      <c r="I17" s="22">
        <v>0.9849</v>
      </c>
    </row>
    <row r="18" spans="1:9" x14ac:dyDescent="0.2">
      <c r="A18" s="5" t="s">
        <v>58</v>
      </c>
      <c r="B18" s="7">
        <v>14</v>
      </c>
      <c r="C18" s="7"/>
      <c r="D18" s="7"/>
      <c r="E18" s="7">
        <v>14</v>
      </c>
      <c r="F18" s="21">
        <f t="shared" si="0"/>
        <v>1</v>
      </c>
      <c r="G18" s="11" t="str">
        <f t="shared" si="1"/>
        <v>Met</v>
      </c>
      <c r="H18" s="12">
        <v>1</v>
      </c>
      <c r="I18" s="22">
        <v>0.9849</v>
      </c>
    </row>
    <row r="19" spans="1:9" x14ac:dyDescent="0.2">
      <c r="A19" s="5" t="s">
        <v>82</v>
      </c>
      <c r="B19" s="7">
        <v>24</v>
      </c>
      <c r="C19" s="7">
        <v>1</v>
      </c>
      <c r="D19" s="7"/>
      <c r="E19" s="7">
        <v>25</v>
      </c>
      <c r="F19" s="21">
        <f t="shared" si="0"/>
        <v>1</v>
      </c>
      <c r="G19" s="11" t="str">
        <f t="shared" si="1"/>
        <v>Met</v>
      </c>
      <c r="H19" s="12">
        <v>1</v>
      </c>
      <c r="I19" s="22">
        <v>0.9849</v>
      </c>
    </row>
    <row r="20" spans="1:9" x14ac:dyDescent="0.2">
      <c r="A20" s="5" t="s">
        <v>83</v>
      </c>
      <c r="B20" s="7">
        <v>32</v>
      </c>
      <c r="C20" s="7">
        <v>2</v>
      </c>
      <c r="D20" s="7"/>
      <c r="E20" s="7">
        <v>34</v>
      </c>
      <c r="F20" s="21">
        <f t="shared" si="0"/>
        <v>1</v>
      </c>
      <c r="G20" s="11" t="str">
        <f t="shared" si="1"/>
        <v>Met</v>
      </c>
      <c r="H20" s="12">
        <v>1</v>
      </c>
      <c r="I20" s="22">
        <v>0.9849</v>
      </c>
    </row>
    <row r="21" spans="1:9" x14ac:dyDescent="0.2">
      <c r="A21" s="5" t="s">
        <v>84</v>
      </c>
      <c r="B21" s="7">
        <v>61</v>
      </c>
      <c r="C21" s="7">
        <v>13</v>
      </c>
      <c r="D21" s="7"/>
      <c r="E21" s="7">
        <v>74</v>
      </c>
      <c r="F21" s="21">
        <f t="shared" si="0"/>
        <v>1</v>
      </c>
      <c r="G21" s="11" t="str">
        <f t="shared" si="1"/>
        <v>Met</v>
      </c>
      <c r="H21" s="12">
        <v>1</v>
      </c>
      <c r="I21" s="22">
        <v>0.9849</v>
      </c>
    </row>
    <row r="22" spans="1:9" x14ac:dyDescent="0.2">
      <c r="A22" s="5" t="s">
        <v>85</v>
      </c>
      <c r="B22" s="7">
        <v>17</v>
      </c>
      <c r="C22" s="7">
        <v>1</v>
      </c>
      <c r="D22" s="7"/>
      <c r="E22" s="7">
        <v>18</v>
      </c>
      <c r="F22" s="21">
        <f t="shared" si="0"/>
        <v>1</v>
      </c>
      <c r="G22" s="11" t="str">
        <f t="shared" si="1"/>
        <v>Met</v>
      </c>
      <c r="H22" s="12">
        <v>1</v>
      </c>
      <c r="I22" s="22">
        <v>0.9849</v>
      </c>
    </row>
    <row r="23" spans="1:9" x14ac:dyDescent="0.2">
      <c r="A23" s="5" t="s">
        <v>59</v>
      </c>
      <c r="B23" s="7">
        <v>104</v>
      </c>
      <c r="C23" s="7">
        <v>5</v>
      </c>
      <c r="D23" s="7"/>
      <c r="E23" s="7">
        <v>109</v>
      </c>
      <c r="F23" s="21">
        <f t="shared" si="0"/>
        <v>1</v>
      </c>
      <c r="G23" s="11" t="str">
        <f t="shared" si="1"/>
        <v>Met</v>
      </c>
      <c r="H23" s="12">
        <v>1</v>
      </c>
      <c r="I23" s="22">
        <v>0.9849</v>
      </c>
    </row>
    <row r="24" spans="1:9" x14ac:dyDescent="0.2">
      <c r="A24" s="5" t="s">
        <v>60</v>
      </c>
      <c r="B24" s="7">
        <v>105</v>
      </c>
      <c r="C24" s="7">
        <v>5</v>
      </c>
      <c r="D24" s="7"/>
      <c r="E24" s="7">
        <v>110</v>
      </c>
      <c r="F24" s="21">
        <f t="shared" si="0"/>
        <v>1</v>
      </c>
      <c r="G24" s="11" t="str">
        <f t="shared" si="1"/>
        <v>Met</v>
      </c>
      <c r="H24" s="12">
        <v>1</v>
      </c>
      <c r="I24" s="22">
        <v>0.9849</v>
      </c>
    </row>
    <row r="25" spans="1:9" x14ac:dyDescent="0.2">
      <c r="A25" s="5" t="s">
        <v>61</v>
      </c>
      <c r="B25" s="7">
        <v>15</v>
      </c>
      <c r="C25" s="7">
        <v>3</v>
      </c>
      <c r="D25" s="7">
        <v>2</v>
      </c>
      <c r="E25" s="7">
        <v>20</v>
      </c>
      <c r="F25" s="21">
        <f t="shared" si="0"/>
        <v>0.9</v>
      </c>
      <c r="G25" s="11" t="str">
        <f t="shared" si="1"/>
        <v>Not Met</v>
      </c>
      <c r="H25" s="12">
        <v>1</v>
      </c>
      <c r="I25" s="22">
        <v>0.9849</v>
      </c>
    </row>
    <row r="26" spans="1:9" x14ac:dyDescent="0.2">
      <c r="A26" s="5" t="s">
        <v>62</v>
      </c>
      <c r="B26" s="7">
        <v>30</v>
      </c>
      <c r="C26" s="7"/>
      <c r="D26" s="7">
        <v>2</v>
      </c>
      <c r="E26" s="7">
        <v>32</v>
      </c>
      <c r="F26" s="21">
        <f t="shared" si="0"/>
        <v>0.9375</v>
      </c>
      <c r="G26" s="11" t="str">
        <f t="shared" si="1"/>
        <v>Not Met</v>
      </c>
      <c r="H26" s="12">
        <v>1</v>
      </c>
      <c r="I26" s="22">
        <v>0.9849</v>
      </c>
    </row>
    <row r="27" spans="1:9" x14ac:dyDescent="0.2">
      <c r="A27" s="5" t="s">
        <v>63</v>
      </c>
      <c r="B27" s="7">
        <v>37</v>
      </c>
      <c r="C27" s="7">
        <v>1</v>
      </c>
      <c r="D27" s="7"/>
      <c r="E27" s="7">
        <v>38</v>
      </c>
      <c r="F27" s="21">
        <f t="shared" si="0"/>
        <v>1</v>
      </c>
      <c r="G27" s="11" t="str">
        <f t="shared" si="1"/>
        <v>Met</v>
      </c>
      <c r="H27" s="12">
        <v>1</v>
      </c>
      <c r="I27" s="22">
        <v>0.9849</v>
      </c>
    </row>
    <row r="28" spans="1:9" x14ac:dyDescent="0.2">
      <c r="A28" s="5" t="s">
        <v>86</v>
      </c>
      <c r="B28" s="7">
        <v>56</v>
      </c>
      <c r="C28" s="7">
        <v>1</v>
      </c>
      <c r="D28" s="7">
        <v>3</v>
      </c>
      <c r="E28" s="7">
        <v>60</v>
      </c>
      <c r="F28" s="21">
        <f t="shared" si="0"/>
        <v>0.95</v>
      </c>
      <c r="G28" s="11" t="str">
        <f t="shared" si="1"/>
        <v>Not Met</v>
      </c>
      <c r="H28" s="12">
        <v>1</v>
      </c>
      <c r="I28" s="22">
        <v>0.9849</v>
      </c>
    </row>
    <row r="29" spans="1:9" x14ac:dyDescent="0.2">
      <c r="A29" s="5" t="s">
        <v>64</v>
      </c>
      <c r="B29" s="7">
        <v>11</v>
      </c>
      <c r="C29" s="7">
        <v>1</v>
      </c>
      <c r="D29" s="7"/>
      <c r="E29" s="7">
        <v>12</v>
      </c>
      <c r="F29" s="21">
        <f t="shared" si="0"/>
        <v>1</v>
      </c>
      <c r="G29" s="11" t="str">
        <f t="shared" si="1"/>
        <v>Met</v>
      </c>
      <c r="H29" s="12">
        <v>1</v>
      </c>
      <c r="I29" s="22">
        <v>0.9849</v>
      </c>
    </row>
    <row r="30" spans="1:9" x14ac:dyDescent="0.2">
      <c r="A30" s="5" t="s">
        <v>65</v>
      </c>
      <c r="B30" s="7">
        <v>76</v>
      </c>
      <c r="C30" s="7">
        <v>1</v>
      </c>
      <c r="D30" s="7"/>
      <c r="E30" s="7">
        <v>77</v>
      </c>
      <c r="F30" s="21">
        <f t="shared" si="0"/>
        <v>1</v>
      </c>
      <c r="G30" s="11" t="str">
        <f t="shared" si="1"/>
        <v>Met</v>
      </c>
      <c r="H30" s="12">
        <v>1</v>
      </c>
      <c r="I30" s="22">
        <v>0.9849</v>
      </c>
    </row>
    <row r="31" spans="1:9" x14ac:dyDescent="0.2">
      <c r="A31" s="5" t="s">
        <v>87</v>
      </c>
      <c r="B31" s="7">
        <v>5</v>
      </c>
      <c r="C31" s="7"/>
      <c r="D31" s="7"/>
      <c r="E31" s="7">
        <v>5</v>
      </c>
      <c r="F31" s="21">
        <f t="shared" si="0"/>
        <v>1</v>
      </c>
      <c r="G31" s="11" t="str">
        <f t="shared" si="1"/>
        <v>Met</v>
      </c>
      <c r="H31" s="12">
        <v>1</v>
      </c>
      <c r="I31" s="22">
        <v>0.9849</v>
      </c>
    </row>
    <row r="32" spans="1:9" x14ac:dyDescent="0.2">
      <c r="A32" s="5" t="s">
        <v>66</v>
      </c>
      <c r="B32" s="7">
        <v>20</v>
      </c>
      <c r="C32" s="7">
        <v>1</v>
      </c>
      <c r="D32" s="7"/>
      <c r="E32" s="7">
        <v>21</v>
      </c>
      <c r="F32" s="21">
        <f t="shared" si="0"/>
        <v>1</v>
      </c>
      <c r="G32" s="11" t="str">
        <f t="shared" si="1"/>
        <v>Met</v>
      </c>
      <c r="H32" s="12">
        <v>1</v>
      </c>
      <c r="I32" s="22">
        <v>0.9849</v>
      </c>
    </row>
    <row r="33" spans="1:16384" x14ac:dyDescent="0.2">
      <c r="A33" s="5" t="s">
        <v>67</v>
      </c>
      <c r="B33" s="7">
        <v>59</v>
      </c>
      <c r="C33" s="7">
        <v>1</v>
      </c>
      <c r="D33" s="7"/>
      <c r="E33" s="7">
        <v>60</v>
      </c>
      <c r="F33" s="21">
        <f t="shared" si="0"/>
        <v>1</v>
      </c>
      <c r="G33" s="11" t="str">
        <f t="shared" si="1"/>
        <v>Met</v>
      </c>
      <c r="H33" s="12">
        <v>1</v>
      </c>
      <c r="I33" s="22">
        <v>0.9849</v>
      </c>
    </row>
    <row r="34" spans="1:16384" x14ac:dyDescent="0.2">
      <c r="A34" s="5" t="s">
        <v>68</v>
      </c>
      <c r="B34" s="7">
        <v>111</v>
      </c>
      <c r="C34" s="7">
        <v>7</v>
      </c>
      <c r="D34" s="7"/>
      <c r="E34" s="7">
        <v>118</v>
      </c>
      <c r="F34" s="21">
        <f t="shared" si="0"/>
        <v>1</v>
      </c>
      <c r="G34" s="11" t="str">
        <f t="shared" si="1"/>
        <v>Met</v>
      </c>
      <c r="H34" s="12">
        <v>1</v>
      </c>
      <c r="I34" s="22">
        <v>0.9849</v>
      </c>
    </row>
    <row r="35" spans="1:16384" x14ac:dyDescent="0.2">
      <c r="A35" s="5" t="s">
        <v>88</v>
      </c>
      <c r="B35" s="7">
        <v>287</v>
      </c>
      <c r="C35" s="7">
        <v>12</v>
      </c>
      <c r="D35" s="7">
        <v>1</v>
      </c>
      <c r="E35" s="7">
        <v>300</v>
      </c>
      <c r="F35" s="21">
        <f t="shared" si="0"/>
        <v>0.9966666666666667</v>
      </c>
      <c r="G35" s="11" t="str">
        <f t="shared" si="1"/>
        <v>Not Met</v>
      </c>
      <c r="H35" s="12">
        <v>1</v>
      </c>
      <c r="I35" s="22">
        <v>0.9849</v>
      </c>
    </row>
    <row r="36" spans="1:16384" x14ac:dyDescent="0.2">
      <c r="A36" s="5" t="s">
        <v>89</v>
      </c>
      <c r="B36" s="7">
        <v>111</v>
      </c>
      <c r="C36" s="7">
        <v>3</v>
      </c>
      <c r="D36" s="7">
        <v>2</v>
      </c>
      <c r="E36" s="7">
        <v>116</v>
      </c>
      <c r="F36" s="21">
        <f t="shared" si="0"/>
        <v>0.98275862068965514</v>
      </c>
      <c r="G36" s="11" t="str">
        <f t="shared" si="1"/>
        <v>Not Met</v>
      </c>
      <c r="H36" s="12">
        <v>1</v>
      </c>
      <c r="I36" s="22">
        <v>0.9849</v>
      </c>
    </row>
    <row r="37" spans="1:16384" x14ac:dyDescent="0.2">
      <c r="A37" s="5" t="s">
        <v>90</v>
      </c>
      <c r="B37" s="7">
        <v>116</v>
      </c>
      <c r="C37" s="7">
        <v>4</v>
      </c>
      <c r="D37" s="7">
        <v>2</v>
      </c>
      <c r="E37" s="7">
        <v>122</v>
      </c>
      <c r="F37" s="21">
        <f t="shared" si="0"/>
        <v>0.98360655737704916</v>
      </c>
      <c r="G37" s="11" t="str">
        <f t="shared" si="1"/>
        <v>Not Met</v>
      </c>
      <c r="H37" s="12">
        <v>1</v>
      </c>
      <c r="I37" s="22">
        <v>0.9849</v>
      </c>
    </row>
    <row r="38" spans="1:16384" x14ac:dyDescent="0.2">
      <c r="A38" s="5" t="s">
        <v>95</v>
      </c>
      <c r="B38" s="7">
        <v>12</v>
      </c>
      <c r="C38" s="7">
        <v>2</v>
      </c>
      <c r="D38" s="7">
        <v>10</v>
      </c>
      <c r="E38" s="7">
        <v>24</v>
      </c>
      <c r="F38" s="21">
        <f t="shared" si="0"/>
        <v>0.58333333333333337</v>
      </c>
      <c r="G38" s="11" t="str">
        <f t="shared" si="1"/>
        <v>Not Met</v>
      </c>
      <c r="H38" s="12">
        <v>1</v>
      </c>
      <c r="I38" s="22">
        <v>0.9849</v>
      </c>
    </row>
    <row r="39" spans="1:16384" x14ac:dyDescent="0.2">
      <c r="A39" s="5" t="s">
        <v>69</v>
      </c>
      <c r="B39" s="7">
        <v>16</v>
      </c>
      <c r="C39" s="7"/>
      <c r="D39" s="7">
        <v>1</v>
      </c>
      <c r="E39" s="7">
        <v>17</v>
      </c>
      <c r="F39" s="21">
        <f t="shared" si="0"/>
        <v>0.94117647058823528</v>
      </c>
      <c r="G39" s="11" t="str">
        <f t="shared" si="1"/>
        <v>Not Met</v>
      </c>
      <c r="H39" s="12">
        <v>1</v>
      </c>
      <c r="I39" s="22">
        <v>0.9849</v>
      </c>
    </row>
    <row r="40" spans="1:16384" x14ac:dyDescent="0.2">
      <c r="A40" s="5" t="s">
        <v>70</v>
      </c>
      <c r="B40" s="7">
        <v>26</v>
      </c>
      <c r="C40" s="7"/>
      <c r="D40" s="7"/>
      <c r="E40" s="7">
        <v>26</v>
      </c>
      <c r="F40" s="21">
        <f t="shared" si="0"/>
        <v>1</v>
      </c>
      <c r="G40" s="11" t="str">
        <f t="shared" si="1"/>
        <v>Met</v>
      </c>
      <c r="H40" s="12">
        <v>1</v>
      </c>
      <c r="I40" s="22">
        <v>0.9849</v>
      </c>
    </row>
    <row r="41" spans="1:16384" x14ac:dyDescent="0.2">
      <c r="A41" s="5" t="s">
        <v>71</v>
      </c>
      <c r="B41" s="7">
        <v>206</v>
      </c>
      <c r="C41" s="7">
        <v>7</v>
      </c>
      <c r="D41" s="7"/>
      <c r="E41" s="7">
        <v>213</v>
      </c>
      <c r="F41" s="21">
        <f t="shared" si="0"/>
        <v>1</v>
      </c>
      <c r="G41" s="11" t="str">
        <f t="shared" si="1"/>
        <v>Met</v>
      </c>
      <c r="H41" s="12">
        <v>1</v>
      </c>
      <c r="I41" s="22">
        <v>0.9849</v>
      </c>
    </row>
    <row r="42" spans="1:16384" x14ac:dyDescent="0.2">
      <c r="A42" s="5" t="s">
        <v>91</v>
      </c>
      <c r="B42" s="7">
        <v>52</v>
      </c>
      <c r="C42" s="7">
        <v>2</v>
      </c>
      <c r="D42" s="7"/>
      <c r="E42" s="7">
        <v>54</v>
      </c>
      <c r="F42" s="21">
        <f t="shared" si="0"/>
        <v>1</v>
      </c>
      <c r="G42" s="11" t="str">
        <f t="shared" si="1"/>
        <v>Met</v>
      </c>
      <c r="H42" s="12">
        <v>1</v>
      </c>
      <c r="I42" s="22">
        <v>0.9849</v>
      </c>
    </row>
    <row r="43" spans="1:16384" s="3" customFormat="1" x14ac:dyDescent="0.2">
      <c r="A43" s="6" t="s">
        <v>73</v>
      </c>
      <c r="B43" s="7">
        <f>SUM(B5:B42)</f>
        <v>2123</v>
      </c>
      <c r="C43" s="7">
        <f>SUM(C5:C42)</f>
        <v>98</v>
      </c>
      <c r="D43" s="7">
        <f>SUM(D5:D42)</f>
        <v>34</v>
      </c>
      <c r="E43" s="7">
        <f>SUM(E5:E42)</f>
        <v>2255</v>
      </c>
      <c r="F43" s="21">
        <f>+(B43+C43)/E43</f>
        <v>0.98492239467849219</v>
      </c>
      <c r="G43" s="11" t="str">
        <f t="shared" si="1"/>
        <v>Not Met</v>
      </c>
      <c r="H43" s="12">
        <v>1</v>
      </c>
      <c r="I43" s="22">
        <v>0.9849</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c r="XEK43" s="1"/>
      <c r="XEL43" s="1"/>
      <c r="XEM43" s="1"/>
      <c r="XEN43" s="1"/>
      <c r="XEO43" s="1"/>
      <c r="XEP43" s="1"/>
      <c r="XEQ43" s="1"/>
      <c r="XER43" s="1"/>
      <c r="XES43" s="1"/>
      <c r="XET43" s="1"/>
      <c r="XEU43" s="1"/>
      <c r="XEV43" s="1"/>
      <c r="XEW43" s="1"/>
      <c r="XEX43" s="1"/>
      <c r="XEY43" s="1"/>
      <c r="XEZ43" s="1"/>
      <c r="XFA43" s="1"/>
      <c r="XFB43" s="1"/>
      <c r="XFC43" s="1"/>
      <c r="XFD43" s="1"/>
    </row>
    <row r="44" spans="1:16384" s="10" customFormat="1" x14ac:dyDescent="0.2">
      <c r="A44" s="13" t="s">
        <v>120</v>
      </c>
      <c r="B44" s="13"/>
      <c r="C44" s="13"/>
      <c r="D44" s="13"/>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c r="XEZ44" s="1"/>
      <c r="XFA44" s="1"/>
      <c r="XFB44" s="1"/>
      <c r="XFC44" s="1"/>
      <c r="XFD44" s="1"/>
    </row>
    <row r="45" spans="1:16384" s="10" customFormat="1" x14ac:dyDescent="0.2">
      <c r="A45" s="80" t="s">
        <v>77</v>
      </c>
      <c r="B45" s="80"/>
      <c r="C45" s="80"/>
      <c r="D45" s="80"/>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c r="XES45" s="1"/>
      <c r="XET45" s="1"/>
      <c r="XEU45" s="1"/>
      <c r="XEV45" s="1"/>
      <c r="XEW45" s="1"/>
      <c r="XEX45" s="1"/>
      <c r="XEY45" s="1"/>
      <c r="XEZ45" s="1"/>
      <c r="XFA45" s="1"/>
      <c r="XFB45" s="1"/>
      <c r="XFC45" s="1"/>
      <c r="XFD45" s="1"/>
    </row>
    <row r="46" spans="1:16384" s="10" customFormat="1" x14ac:dyDescent="0.2">
      <c r="A46" s="14" t="s">
        <v>22</v>
      </c>
      <c r="B46" s="14"/>
      <c r="C46" s="14"/>
      <c r="D46" s="14"/>
      <c r="E46" s="14"/>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c r="XEK46" s="1"/>
      <c r="XEL46" s="1"/>
      <c r="XEM46" s="1"/>
      <c r="XEN46" s="1"/>
      <c r="XEO46" s="1"/>
      <c r="XEP46" s="1"/>
      <c r="XEQ46" s="1"/>
      <c r="XER46" s="1"/>
      <c r="XES46" s="1"/>
      <c r="XET46" s="1"/>
      <c r="XEU46" s="1"/>
      <c r="XEV46" s="1"/>
      <c r="XEW46" s="1"/>
      <c r="XEX46" s="1"/>
      <c r="XEY46" s="1"/>
      <c r="XEZ46" s="1"/>
      <c r="XFA46" s="1"/>
      <c r="XFB46" s="1"/>
      <c r="XFC46" s="1"/>
      <c r="XFD46" s="1"/>
    </row>
  </sheetData>
  <mergeCells count="3">
    <mergeCell ref="A2:I2"/>
    <mergeCell ref="A1:I1"/>
    <mergeCell ref="A45:D45"/>
  </mergeCells>
  <phoneticPr fontId="2" type="noConversion"/>
  <hyperlinks>
    <hyperlink ref="A46" r:id="rId1"/>
    <hyperlink ref="A46:E46" r:id="rId2" display="This indicator is addressed more fully in the State Performance Plan (SPP) and the Annual Performance Report (APR)"/>
  </hyperlinks>
  <printOptions horizontalCentered="1"/>
  <pageMargins left="0.25" right="0.25" top="0.25" bottom="0.25" header="0" footer="0"/>
  <pageSetup scale="88" orientation="landscape" r:id="rId3"/>
  <headerFooter alignWithMargins="0"/>
  <webPublishItems count="1">
    <webPublishItem id="12770" divId="FFY05PublicReporting_12770" sourceType="sheet" destinationFile="C:\Documents and Settings\ridgwaya.DMR-B23\My Documents\SPP\SPP-APR Feb1 2007\Timely06.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7"/>
  <sheetViews>
    <sheetView zoomScaleNormal="100" workbookViewId="0">
      <selection sqref="A1:G1"/>
    </sheetView>
  </sheetViews>
  <sheetFormatPr defaultColWidth="45.140625" defaultRowHeight="12.75" x14ac:dyDescent="0.2"/>
  <cols>
    <col min="1" max="1" width="42" style="10" customWidth="1"/>
    <col min="2" max="2" width="28.28515625" style="10" customWidth="1"/>
    <col min="3" max="3" width="19.140625" style="10" customWidth="1"/>
    <col min="4" max="4" width="22.7109375" style="10" customWidth="1"/>
    <col min="5" max="5" width="10.140625" style="10" customWidth="1"/>
    <col min="6" max="6" width="14.140625" style="10" bestFit="1" customWidth="1"/>
    <col min="7" max="7" width="17.85546875" style="10" customWidth="1"/>
    <col min="8" max="16384" width="45.140625" style="10"/>
  </cols>
  <sheetData>
    <row r="1" spans="1:7" ht="15" customHeight="1" x14ac:dyDescent="0.2">
      <c r="A1" s="82" t="s">
        <v>111</v>
      </c>
      <c r="B1" s="82"/>
      <c r="C1" s="82"/>
      <c r="D1" s="82"/>
      <c r="E1" s="82"/>
      <c r="F1" s="82"/>
      <c r="G1" s="82"/>
    </row>
    <row r="2" spans="1:7" ht="39.75" customHeight="1" x14ac:dyDescent="0.2">
      <c r="A2" s="83" t="s">
        <v>16</v>
      </c>
      <c r="B2" s="84"/>
      <c r="C2" s="84"/>
      <c r="D2" s="84"/>
      <c r="E2" s="84"/>
      <c r="F2" s="84"/>
      <c r="G2" s="85"/>
    </row>
    <row r="3" spans="1:7" s="35" customFormat="1" ht="57.75" customHeight="1" x14ac:dyDescent="0.2">
      <c r="A3" s="15" t="s">
        <v>0</v>
      </c>
      <c r="B3" s="26" t="s">
        <v>78</v>
      </c>
      <c r="C3" s="26" t="s">
        <v>115</v>
      </c>
      <c r="D3" s="16" t="s">
        <v>46</v>
      </c>
      <c r="E3" s="16" t="s">
        <v>43</v>
      </c>
      <c r="F3" s="8" t="s">
        <v>124</v>
      </c>
      <c r="G3" s="17" t="s">
        <v>117</v>
      </c>
    </row>
    <row r="4" spans="1:7" x14ac:dyDescent="0.2">
      <c r="A4" s="19" t="s">
        <v>50</v>
      </c>
      <c r="B4" s="20">
        <v>131</v>
      </c>
      <c r="C4" s="20">
        <v>131</v>
      </c>
      <c r="D4" s="18">
        <f t="shared" ref="D4" si="0">+B4/C4</f>
        <v>1</v>
      </c>
      <c r="E4" s="11" t="str">
        <f t="shared" ref="E4" si="1">IF(D4&gt;=F4,"Met", "Not Met")</f>
        <v>Met</v>
      </c>
      <c r="F4" s="12">
        <v>0.95</v>
      </c>
      <c r="G4" s="12">
        <v>0.99</v>
      </c>
    </row>
    <row r="5" spans="1:7" x14ac:dyDescent="0.2">
      <c r="A5" s="19" t="s">
        <v>51</v>
      </c>
      <c r="B5" s="20">
        <v>121</v>
      </c>
      <c r="C5" s="20">
        <v>121</v>
      </c>
      <c r="D5" s="18">
        <f t="shared" ref="D5:D42" si="2">+B5/C5</f>
        <v>1</v>
      </c>
      <c r="E5" s="11" t="str">
        <f t="shared" ref="E5:E43" si="3">IF(D5&gt;=F5,"Met", "Not Met")</f>
        <v>Met</v>
      </c>
      <c r="F5" s="12">
        <v>0.95</v>
      </c>
      <c r="G5" s="12">
        <v>0.99</v>
      </c>
    </row>
    <row r="6" spans="1:7" x14ac:dyDescent="0.2">
      <c r="A6" s="19" t="s">
        <v>52</v>
      </c>
      <c r="B6" s="20">
        <v>67</v>
      </c>
      <c r="C6" s="20">
        <v>67</v>
      </c>
      <c r="D6" s="18">
        <f t="shared" si="2"/>
        <v>1</v>
      </c>
      <c r="E6" s="11" t="str">
        <f t="shared" si="3"/>
        <v>Met</v>
      </c>
      <c r="F6" s="12">
        <v>0.95</v>
      </c>
      <c r="G6" s="12">
        <v>0.99</v>
      </c>
    </row>
    <row r="7" spans="1:7" x14ac:dyDescent="0.2">
      <c r="A7" s="19" t="s">
        <v>94</v>
      </c>
      <c r="B7" s="20">
        <v>97</v>
      </c>
      <c r="C7" s="20">
        <v>97</v>
      </c>
      <c r="D7" s="18">
        <f t="shared" si="2"/>
        <v>1</v>
      </c>
      <c r="E7" s="11" t="str">
        <f t="shared" si="3"/>
        <v>Met</v>
      </c>
      <c r="F7" s="12">
        <v>0.95</v>
      </c>
      <c r="G7" s="12">
        <v>0.99</v>
      </c>
    </row>
    <row r="8" spans="1:7" x14ac:dyDescent="0.2">
      <c r="A8" s="19" t="s">
        <v>53</v>
      </c>
      <c r="B8" s="20">
        <v>83</v>
      </c>
      <c r="C8" s="20">
        <v>83</v>
      </c>
      <c r="D8" s="18">
        <f t="shared" si="2"/>
        <v>1</v>
      </c>
      <c r="E8" s="11" t="str">
        <f t="shared" si="3"/>
        <v>Met</v>
      </c>
      <c r="F8" s="12">
        <v>0.95</v>
      </c>
      <c r="G8" s="12">
        <v>0.99</v>
      </c>
    </row>
    <row r="9" spans="1:7" x14ac:dyDescent="0.2">
      <c r="A9" s="19" t="s">
        <v>54</v>
      </c>
      <c r="B9" s="20">
        <v>162</v>
      </c>
      <c r="C9" s="20">
        <v>162</v>
      </c>
      <c r="D9" s="18">
        <f t="shared" si="2"/>
        <v>1</v>
      </c>
      <c r="E9" s="11" t="str">
        <f t="shared" si="3"/>
        <v>Met</v>
      </c>
      <c r="F9" s="12">
        <v>0.95</v>
      </c>
      <c r="G9" s="12">
        <v>0.99</v>
      </c>
    </row>
    <row r="10" spans="1:7" x14ac:dyDescent="0.2">
      <c r="A10" s="19" t="s">
        <v>121</v>
      </c>
      <c r="B10" s="20">
        <v>55</v>
      </c>
      <c r="C10" s="20">
        <v>55</v>
      </c>
      <c r="D10" s="18">
        <f t="shared" si="2"/>
        <v>1</v>
      </c>
      <c r="E10" s="11" t="str">
        <f t="shared" si="3"/>
        <v>Met</v>
      </c>
      <c r="F10" s="12">
        <v>0.95</v>
      </c>
      <c r="G10" s="12">
        <v>0.99</v>
      </c>
    </row>
    <row r="11" spans="1:7" x14ac:dyDescent="0.2">
      <c r="A11" s="19" t="s">
        <v>80</v>
      </c>
      <c r="B11" s="20">
        <v>41</v>
      </c>
      <c r="C11" s="20">
        <v>41</v>
      </c>
      <c r="D11" s="18">
        <f t="shared" si="2"/>
        <v>1</v>
      </c>
      <c r="E11" s="11" t="str">
        <f t="shared" si="3"/>
        <v>Met</v>
      </c>
      <c r="F11" s="12">
        <v>0.95</v>
      </c>
      <c r="G11" s="12">
        <v>0.99</v>
      </c>
    </row>
    <row r="12" spans="1:7" x14ac:dyDescent="0.2">
      <c r="A12" s="19" t="s">
        <v>122</v>
      </c>
      <c r="B12" s="20">
        <v>2</v>
      </c>
      <c r="C12" s="20">
        <v>2</v>
      </c>
      <c r="D12" s="18">
        <f t="shared" si="2"/>
        <v>1</v>
      </c>
      <c r="E12" s="11" t="str">
        <f t="shared" si="3"/>
        <v>Met</v>
      </c>
      <c r="F12" s="12">
        <v>0.95</v>
      </c>
      <c r="G12" s="12">
        <v>0.99</v>
      </c>
    </row>
    <row r="13" spans="1:7" x14ac:dyDescent="0.2">
      <c r="A13" s="19" t="s">
        <v>55</v>
      </c>
      <c r="B13" s="20">
        <v>120</v>
      </c>
      <c r="C13" s="20">
        <v>120</v>
      </c>
      <c r="D13" s="18">
        <f t="shared" si="2"/>
        <v>1</v>
      </c>
      <c r="E13" s="11" t="str">
        <f t="shared" si="3"/>
        <v>Met</v>
      </c>
      <c r="F13" s="12">
        <v>0.95</v>
      </c>
      <c r="G13" s="12">
        <v>0.99</v>
      </c>
    </row>
    <row r="14" spans="1:7" x14ac:dyDescent="0.2">
      <c r="A14" s="19" t="s">
        <v>81</v>
      </c>
      <c r="B14" s="20">
        <v>64</v>
      </c>
      <c r="C14" s="20">
        <v>64</v>
      </c>
      <c r="D14" s="18">
        <f t="shared" si="2"/>
        <v>1</v>
      </c>
      <c r="E14" s="11" t="str">
        <f t="shared" si="3"/>
        <v>Met</v>
      </c>
      <c r="F14" s="12">
        <v>0.95</v>
      </c>
      <c r="G14" s="12">
        <v>0.99</v>
      </c>
    </row>
    <row r="15" spans="1:7" x14ac:dyDescent="0.2">
      <c r="A15" s="19" t="s">
        <v>56</v>
      </c>
      <c r="B15" s="20">
        <v>114</v>
      </c>
      <c r="C15" s="20">
        <v>114</v>
      </c>
      <c r="D15" s="18">
        <f t="shared" si="2"/>
        <v>1</v>
      </c>
      <c r="E15" s="11" t="str">
        <f t="shared" si="3"/>
        <v>Met</v>
      </c>
      <c r="F15" s="12">
        <v>0.95</v>
      </c>
      <c r="G15" s="12">
        <v>0.99</v>
      </c>
    </row>
    <row r="16" spans="1:7" x14ac:dyDescent="0.2">
      <c r="A16" s="5" t="s">
        <v>57</v>
      </c>
      <c r="B16" s="20">
        <v>206</v>
      </c>
      <c r="C16" s="20">
        <v>206</v>
      </c>
      <c r="D16" s="18">
        <f>+B16/C16</f>
        <v>1</v>
      </c>
      <c r="E16" s="11" t="str">
        <f>IF(D16&gt;=F16,"Met", "Not Met")</f>
        <v>Met</v>
      </c>
      <c r="F16" s="12">
        <v>0.95</v>
      </c>
      <c r="G16" s="12">
        <v>0.99</v>
      </c>
    </row>
    <row r="17" spans="1:7" x14ac:dyDescent="0.2">
      <c r="A17" s="5" t="s">
        <v>58</v>
      </c>
      <c r="B17" s="20">
        <v>50</v>
      </c>
      <c r="C17" s="20">
        <v>50</v>
      </c>
      <c r="D17" s="18">
        <f t="shared" si="2"/>
        <v>1</v>
      </c>
      <c r="E17" s="11" t="str">
        <f t="shared" si="3"/>
        <v>Met</v>
      </c>
      <c r="F17" s="12">
        <v>0.95</v>
      </c>
      <c r="G17" s="12">
        <v>0.99</v>
      </c>
    </row>
    <row r="18" spans="1:7" x14ac:dyDescent="0.2">
      <c r="A18" s="19" t="s">
        <v>82</v>
      </c>
      <c r="B18" s="20">
        <v>58</v>
      </c>
      <c r="C18" s="20">
        <v>58</v>
      </c>
      <c r="D18" s="18">
        <f t="shared" si="2"/>
        <v>1</v>
      </c>
      <c r="E18" s="11" t="str">
        <f t="shared" si="3"/>
        <v>Met</v>
      </c>
      <c r="F18" s="12">
        <v>0.95</v>
      </c>
      <c r="G18" s="12">
        <v>0.99</v>
      </c>
    </row>
    <row r="19" spans="1:7" x14ac:dyDescent="0.2">
      <c r="A19" s="19" t="s">
        <v>83</v>
      </c>
      <c r="B19" s="20">
        <v>57</v>
      </c>
      <c r="C19" s="20">
        <v>57</v>
      </c>
      <c r="D19" s="18">
        <f t="shared" si="2"/>
        <v>1</v>
      </c>
      <c r="E19" s="11" t="str">
        <f t="shared" si="3"/>
        <v>Met</v>
      </c>
      <c r="F19" s="12">
        <v>0.95</v>
      </c>
      <c r="G19" s="12">
        <v>0.99</v>
      </c>
    </row>
    <row r="20" spans="1:7" x14ac:dyDescent="0.2">
      <c r="A20" s="19" t="s">
        <v>84</v>
      </c>
      <c r="B20" s="20">
        <v>160</v>
      </c>
      <c r="C20" s="20">
        <v>160</v>
      </c>
      <c r="D20" s="18">
        <f t="shared" si="2"/>
        <v>1</v>
      </c>
      <c r="E20" s="11" t="str">
        <f t="shared" si="3"/>
        <v>Met</v>
      </c>
      <c r="F20" s="12">
        <v>0.95</v>
      </c>
      <c r="G20" s="12">
        <v>0.99</v>
      </c>
    </row>
    <row r="21" spans="1:7" x14ac:dyDescent="0.2">
      <c r="A21" s="19" t="s">
        <v>85</v>
      </c>
      <c r="B21" s="20">
        <v>50</v>
      </c>
      <c r="C21" s="20">
        <v>50</v>
      </c>
      <c r="D21" s="18">
        <f t="shared" si="2"/>
        <v>1</v>
      </c>
      <c r="E21" s="11" t="str">
        <f t="shared" si="3"/>
        <v>Met</v>
      </c>
      <c r="F21" s="12">
        <v>0.95</v>
      </c>
      <c r="G21" s="12">
        <v>0.99</v>
      </c>
    </row>
    <row r="22" spans="1:7" x14ac:dyDescent="0.2">
      <c r="A22" s="19" t="s">
        <v>125</v>
      </c>
      <c r="B22" s="20">
        <v>4</v>
      </c>
      <c r="C22" s="20">
        <v>4</v>
      </c>
      <c r="D22" s="18">
        <f t="shared" si="2"/>
        <v>1</v>
      </c>
      <c r="E22" s="11" t="str">
        <f t="shared" si="3"/>
        <v>Met</v>
      </c>
      <c r="F22" s="12">
        <v>0.95</v>
      </c>
      <c r="G22" s="12">
        <v>0.99</v>
      </c>
    </row>
    <row r="23" spans="1:7" x14ac:dyDescent="0.2">
      <c r="A23" s="19" t="s">
        <v>59</v>
      </c>
      <c r="B23" s="20">
        <v>209</v>
      </c>
      <c r="C23" s="20">
        <v>209</v>
      </c>
      <c r="D23" s="18">
        <f t="shared" si="2"/>
        <v>1</v>
      </c>
      <c r="E23" s="11" t="str">
        <f t="shared" si="3"/>
        <v>Met</v>
      </c>
      <c r="F23" s="12">
        <v>0.95</v>
      </c>
      <c r="G23" s="12">
        <v>0.99</v>
      </c>
    </row>
    <row r="24" spans="1:7" x14ac:dyDescent="0.2">
      <c r="A24" s="19" t="s">
        <v>60</v>
      </c>
      <c r="B24" s="20">
        <v>208</v>
      </c>
      <c r="C24" s="20">
        <v>208</v>
      </c>
      <c r="D24" s="18">
        <f t="shared" si="2"/>
        <v>1</v>
      </c>
      <c r="E24" s="11" t="str">
        <f t="shared" si="3"/>
        <v>Met</v>
      </c>
      <c r="F24" s="12">
        <v>0.95</v>
      </c>
      <c r="G24" s="12">
        <v>0.99</v>
      </c>
    </row>
    <row r="25" spans="1:7" x14ac:dyDescent="0.2">
      <c r="A25" s="19" t="s">
        <v>61</v>
      </c>
      <c r="B25" s="20">
        <v>37</v>
      </c>
      <c r="C25" s="20">
        <v>37</v>
      </c>
      <c r="D25" s="18">
        <f t="shared" si="2"/>
        <v>1</v>
      </c>
      <c r="E25" s="11" t="str">
        <f t="shared" si="3"/>
        <v>Met</v>
      </c>
      <c r="F25" s="12">
        <v>0.95</v>
      </c>
      <c r="G25" s="12">
        <v>0.99</v>
      </c>
    </row>
    <row r="26" spans="1:7" x14ac:dyDescent="0.2">
      <c r="A26" s="19" t="s">
        <v>62</v>
      </c>
      <c r="B26" s="20">
        <v>53</v>
      </c>
      <c r="C26" s="20">
        <v>53</v>
      </c>
      <c r="D26" s="18">
        <f t="shared" si="2"/>
        <v>1</v>
      </c>
      <c r="E26" s="11" t="str">
        <f t="shared" si="3"/>
        <v>Met</v>
      </c>
      <c r="F26" s="12">
        <v>0.95</v>
      </c>
      <c r="G26" s="12">
        <v>0.99</v>
      </c>
    </row>
    <row r="27" spans="1:7" x14ac:dyDescent="0.2">
      <c r="A27" s="19" t="s">
        <v>63</v>
      </c>
      <c r="B27" s="20">
        <v>69</v>
      </c>
      <c r="C27" s="20">
        <v>69</v>
      </c>
      <c r="D27" s="18">
        <f t="shared" si="2"/>
        <v>1</v>
      </c>
      <c r="E27" s="11" t="str">
        <f t="shared" si="3"/>
        <v>Met</v>
      </c>
      <c r="F27" s="12">
        <v>0.95</v>
      </c>
      <c r="G27" s="12">
        <v>0.99</v>
      </c>
    </row>
    <row r="28" spans="1:7" x14ac:dyDescent="0.2">
      <c r="A28" s="19" t="s">
        <v>86</v>
      </c>
      <c r="B28" s="20">
        <v>113</v>
      </c>
      <c r="C28" s="20">
        <v>113</v>
      </c>
      <c r="D28" s="18">
        <f t="shared" si="2"/>
        <v>1</v>
      </c>
      <c r="E28" s="11" t="str">
        <f t="shared" si="3"/>
        <v>Met</v>
      </c>
      <c r="F28" s="12">
        <v>0.95</v>
      </c>
      <c r="G28" s="12">
        <v>0.99</v>
      </c>
    </row>
    <row r="29" spans="1:7" x14ac:dyDescent="0.2">
      <c r="A29" s="19" t="s">
        <v>64</v>
      </c>
      <c r="B29" s="20">
        <v>19</v>
      </c>
      <c r="C29" s="20">
        <v>19</v>
      </c>
      <c r="D29" s="18">
        <f t="shared" si="2"/>
        <v>1</v>
      </c>
      <c r="E29" s="11" t="str">
        <f t="shared" si="3"/>
        <v>Met</v>
      </c>
      <c r="F29" s="12">
        <v>0.95</v>
      </c>
      <c r="G29" s="12">
        <v>0.99</v>
      </c>
    </row>
    <row r="30" spans="1:7" x14ac:dyDescent="0.2">
      <c r="A30" s="19" t="s">
        <v>65</v>
      </c>
      <c r="B30" s="20">
        <v>175</v>
      </c>
      <c r="C30" s="20">
        <v>175</v>
      </c>
      <c r="D30" s="18">
        <f t="shared" si="2"/>
        <v>1</v>
      </c>
      <c r="E30" s="11" t="str">
        <f t="shared" si="3"/>
        <v>Met</v>
      </c>
      <c r="F30" s="12">
        <v>0.95</v>
      </c>
      <c r="G30" s="12">
        <v>0.99</v>
      </c>
    </row>
    <row r="31" spans="1:7" x14ac:dyDescent="0.2">
      <c r="A31" s="19" t="s">
        <v>87</v>
      </c>
      <c r="B31" s="20">
        <v>14</v>
      </c>
      <c r="C31" s="20">
        <v>14</v>
      </c>
      <c r="D31" s="18">
        <f t="shared" si="2"/>
        <v>1</v>
      </c>
      <c r="E31" s="11" t="str">
        <f t="shared" si="3"/>
        <v>Met</v>
      </c>
      <c r="F31" s="12">
        <v>0.95</v>
      </c>
      <c r="G31" s="12">
        <v>0.99</v>
      </c>
    </row>
    <row r="32" spans="1:7" x14ac:dyDescent="0.2">
      <c r="A32" s="19" t="s">
        <v>66</v>
      </c>
      <c r="B32" s="20">
        <v>32</v>
      </c>
      <c r="C32" s="20">
        <v>32</v>
      </c>
      <c r="D32" s="18">
        <f t="shared" si="2"/>
        <v>1</v>
      </c>
      <c r="E32" s="11" t="str">
        <f t="shared" si="3"/>
        <v>Met</v>
      </c>
      <c r="F32" s="12">
        <v>0.95</v>
      </c>
      <c r="G32" s="12">
        <v>0.99</v>
      </c>
    </row>
    <row r="33" spans="1:7" x14ac:dyDescent="0.2">
      <c r="A33" s="19" t="s">
        <v>67</v>
      </c>
      <c r="B33" s="20">
        <v>109</v>
      </c>
      <c r="C33" s="20">
        <v>109</v>
      </c>
      <c r="D33" s="18">
        <f t="shared" si="2"/>
        <v>1</v>
      </c>
      <c r="E33" s="11" t="str">
        <f t="shared" si="3"/>
        <v>Met</v>
      </c>
      <c r="F33" s="12">
        <v>0.95</v>
      </c>
      <c r="G33" s="12">
        <v>0.99</v>
      </c>
    </row>
    <row r="34" spans="1:7" x14ac:dyDescent="0.2">
      <c r="A34" s="19" t="s">
        <v>68</v>
      </c>
      <c r="B34" s="20">
        <v>195</v>
      </c>
      <c r="C34" s="20">
        <v>196</v>
      </c>
      <c r="D34" s="18">
        <f t="shared" si="2"/>
        <v>0.99489795918367352</v>
      </c>
      <c r="E34" s="11" t="str">
        <f t="shared" si="3"/>
        <v>Met</v>
      </c>
      <c r="F34" s="12">
        <v>0.95</v>
      </c>
      <c r="G34" s="12">
        <v>0.99</v>
      </c>
    </row>
    <row r="35" spans="1:7" x14ac:dyDescent="0.2">
      <c r="A35" s="19" t="s">
        <v>88</v>
      </c>
      <c r="B35" s="20">
        <v>536</v>
      </c>
      <c r="C35" s="20">
        <v>536</v>
      </c>
      <c r="D35" s="18">
        <f t="shared" si="2"/>
        <v>1</v>
      </c>
      <c r="E35" s="11" t="str">
        <f t="shared" si="3"/>
        <v>Met</v>
      </c>
      <c r="F35" s="12">
        <v>0.95</v>
      </c>
      <c r="G35" s="12">
        <v>0.99</v>
      </c>
    </row>
    <row r="36" spans="1:7" x14ac:dyDescent="0.2">
      <c r="A36" s="19" t="s">
        <v>89</v>
      </c>
      <c r="B36" s="20">
        <v>223</v>
      </c>
      <c r="C36" s="20">
        <v>223</v>
      </c>
      <c r="D36" s="18">
        <f t="shared" si="2"/>
        <v>1</v>
      </c>
      <c r="E36" s="11" t="str">
        <f t="shared" si="3"/>
        <v>Met</v>
      </c>
      <c r="F36" s="12">
        <v>0.95</v>
      </c>
      <c r="G36" s="12">
        <v>0.99</v>
      </c>
    </row>
    <row r="37" spans="1:7" x14ac:dyDescent="0.2">
      <c r="A37" s="19" t="s">
        <v>90</v>
      </c>
      <c r="B37" s="20">
        <v>291</v>
      </c>
      <c r="C37" s="20">
        <v>291</v>
      </c>
      <c r="D37" s="18">
        <f t="shared" si="2"/>
        <v>1</v>
      </c>
      <c r="E37" s="11" t="str">
        <f t="shared" si="3"/>
        <v>Met</v>
      </c>
      <c r="F37" s="12">
        <v>0.95</v>
      </c>
      <c r="G37" s="12">
        <v>0.99</v>
      </c>
    </row>
    <row r="38" spans="1:7" x14ac:dyDescent="0.2">
      <c r="A38" s="19" t="s">
        <v>95</v>
      </c>
      <c r="B38" s="20">
        <v>82</v>
      </c>
      <c r="C38" s="20">
        <v>83</v>
      </c>
      <c r="D38" s="18">
        <f t="shared" si="2"/>
        <v>0.98795180722891562</v>
      </c>
      <c r="E38" s="11" t="str">
        <f t="shared" si="3"/>
        <v>Met</v>
      </c>
      <c r="F38" s="12">
        <v>0.95</v>
      </c>
      <c r="G38" s="12">
        <v>0.99</v>
      </c>
    </row>
    <row r="39" spans="1:7" x14ac:dyDescent="0.2">
      <c r="A39" s="19" t="s">
        <v>69</v>
      </c>
      <c r="B39" s="20">
        <v>28</v>
      </c>
      <c r="C39" s="20">
        <v>28</v>
      </c>
      <c r="D39" s="18">
        <f t="shared" si="2"/>
        <v>1</v>
      </c>
      <c r="E39" s="11" t="str">
        <f t="shared" si="3"/>
        <v>Met</v>
      </c>
      <c r="F39" s="12">
        <v>0.95</v>
      </c>
      <c r="G39" s="12">
        <v>0.99</v>
      </c>
    </row>
    <row r="40" spans="1:7" x14ac:dyDescent="0.2">
      <c r="A40" s="19" t="s">
        <v>70</v>
      </c>
      <c r="B40" s="20">
        <v>51</v>
      </c>
      <c r="C40" s="20">
        <v>51</v>
      </c>
      <c r="D40" s="18">
        <f t="shared" si="2"/>
        <v>1</v>
      </c>
      <c r="E40" s="11" t="str">
        <f t="shared" si="3"/>
        <v>Met</v>
      </c>
      <c r="F40" s="12">
        <v>0.95</v>
      </c>
      <c r="G40" s="12">
        <v>0.99</v>
      </c>
    </row>
    <row r="41" spans="1:7" x14ac:dyDescent="0.2">
      <c r="A41" s="19" t="s">
        <v>71</v>
      </c>
      <c r="B41" s="20">
        <v>491</v>
      </c>
      <c r="C41" s="20">
        <v>491</v>
      </c>
      <c r="D41" s="18">
        <f t="shared" si="2"/>
        <v>1</v>
      </c>
      <c r="E41" s="11" t="str">
        <f t="shared" si="3"/>
        <v>Met</v>
      </c>
      <c r="F41" s="12">
        <v>0.95</v>
      </c>
      <c r="G41" s="12">
        <v>0.99</v>
      </c>
    </row>
    <row r="42" spans="1:7" x14ac:dyDescent="0.2">
      <c r="A42" s="19" t="s">
        <v>91</v>
      </c>
      <c r="B42" s="20">
        <v>96</v>
      </c>
      <c r="C42" s="20">
        <v>96</v>
      </c>
      <c r="D42" s="18">
        <f t="shared" si="2"/>
        <v>1</v>
      </c>
      <c r="E42" s="11" t="str">
        <f t="shared" si="3"/>
        <v>Met</v>
      </c>
      <c r="F42" s="12">
        <v>0.95</v>
      </c>
      <c r="G42" s="12">
        <v>0.99</v>
      </c>
    </row>
    <row r="43" spans="1:7" x14ac:dyDescent="0.2">
      <c r="A43" s="6" t="s">
        <v>73</v>
      </c>
      <c r="B43" s="7">
        <f>SUM(B4:B42)</f>
        <v>4673</v>
      </c>
      <c r="C43" s="7">
        <f>SUM(C4:C42)</f>
        <v>4675</v>
      </c>
      <c r="D43" s="18">
        <f>+B43/C43</f>
        <v>0.99957219251336893</v>
      </c>
      <c r="E43" s="11" t="str">
        <f t="shared" si="3"/>
        <v>Met</v>
      </c>
      <c r="F43" s="12">
        <v>0.95</v>
      </c>
      <c r="G43" s="12">
        <v>0.99</v>
      </c>
    </row>
    <row r="44" spans="1:7" ht="12.75" customHeight="1" x14ac:dyDescent="0.2">
      <c r="A44" s="87" t="s">
        <v>101</v>
      </c>
      <c r="B44" s="87"/>
      <c r="C44" s="87"/>
      <c r="D44" s="87"/>
      <c r="E44" s="87"/>
      <c r="F44" s="87"/>
      <c r="G44" s="87"/>
    </row>
    <row r="45" spans="1:7" ht="12.75" customHeight="1" x14ac:dyDescent="0.2">
      <c r="A45" s="80" t="s">
        <v>77</v>
      </c>
      <c r="B45" s="80"/>
      <c r="C45" s="80"/>
      <c r="D45" s="80"/>
      <c r="E45" s="13"/>
      <c r="F45" s="13"/>
      <c r="G45" s="13"/>
    </row>
    <row r="46" spans="1:7" x14ac:dyDescent="0.2">
      <c r="A46" s="86" t="s">
        <v>22</v>
      </c>
      <c r="B46" s="86"/>
      <c r="C46" s="86"/>
      <c r="D46" s="86"/>
      <c r="E46" s="86"/>
      <c r="F46" s="86"/>
      <c r="G46" s="86"/>
    </row>
    <row r="47" spans="1:7" x14ac:dyDescent="0.2">
      <c r="A47" s="81"/>
      <c r="B47" s="81"/>
      <c r="C47" s="81"/>
      <c r="D47" s="81"/>
      <c r="E47" s="13"/>
      <c r="F47" s="13"/>
      <c r="G47" s="13"/>
    </row>
  </sheetData>
  <sortState ref="A5:G49">
    <sortCondition ref="A5:A49"/>
  </sortState>
  <mergeCells count="6">
    <mergeCell ref="A47:D47"/>
    <mergeCell ref="A1:G1"/>
    <mergeCell ref="A2:G2"/>
    <mergeCell ref="A46:G46"/>
    <mergeCell ref="A44:G44"/>
    <mergeCell ref="A45:D45"/>
  </mergeCells>
  <phoneticPr fontId="2" type="noConversion"/>
  <hyperlinks>
    <hyperlink ref="A46:G46" r:id="rId1" display="This indicator is addressed more fully in the State Performance Plan (SPP) and the Annual Performance Report (APR)"/>
    <hyperlink ref="A44:F44" r:id="rId2" display="*Based on 12/1/2007 Table 1A: &quot;all eligible children &quot; data available at  Birth23.org &gt; Quality Assurance &gt; Child Count Data &gt; 2007"/>
    <hyperlink ref="A44:G44" r:id="rId3" display="*IDEA Section 618 2012 Child Count Section A at Birth23.org &gt; How Are we Doing? &gt; IDEA 618 Child Count Data &gt; 2012"/>
  </hyperlinks>
  <printOptions horizontalCentered="1"/>
  <pageMargins left="0.25" right="0.25" top="0.25" bottom="0.25" header="0" footer="0"/>
  <pageSetup scale="85" orientation="landscape" r:id="rId4"/>
  <headerFooter alignWithMargins="0"/>
  <webPublishItems count="1">
    <webPublishItem id="9859" divId="FFY05-Public Reporting_9859" sourceType="sheet" destinationFile="C:\Documents and Settings\ridgwaya.DMR-B23\My Documents\SPP\SPP-APR Feb1 2007\Public Reporting\settings06.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U48"/>
  <sheetViews>
    <sheetView zoomScaleNormal="100" workbookViewId="0">
      <pane xSplit="1" ySplit="5" topLeftCell="B6" activePane="bottomRight" state="frozen"/>
      <selection sqref="A1:XFD1048576"/>
      <selection pane="topRight" sqref="A1:XFD1048576"/>
      <selection pane="bottomLeft" sqref="A1:XFD1048576"/>
      <selection pane="bottomRight" activeCell="C27" sqref="C27"/>
    </sheetView>
  </sheetViews>
  <sheetFormatPr defaultRowHeight="12.75" x14ac:dyDescent="0.2"/>
  <cols>
    <col min="1" max="1" width="38.7109375" style="10" customWidth="1"/>
    <col min="2" max="2" width="29.140625" style="10" customWidth="1"/>
    <col min="3" max="3" width="14.28515625" style="10" customWidth="1"/>
    <col min="4" max="4" width="11.85546875" style="10" bestFit="1" customWidth="1"/>
    <col min="5" max="5" width="28.42578125" style="10" customWidth="1"/>
    <col min="6" max="6" width="15.28515625" style="10" customWidth="1"/>
    <col min="7" max="7" width="13.85546875" style="10" customWidth="1"/>
    <col min="8" max="8" width="15.140625" style="10" customWidth="1"/>
    <col min="9" max="16384" width="9.140625" style="10"/>
  </cols>
  <sheetData>
    <row r="1" spans="1:8" ht="24.75" customHeight="1" x14ac:dyDescent="0.2">
      <c r="A1" s="79" t="s">
        <v>111</v>
      </c>
      <c r="B1" s="79"/>
      <c r="C1" s="79"/>
      <c r="D1" s="79"/>
      <c r="E1" s="79"/>
      <c r="F1" s="79"/>
      <c r="G1" s="79"/>
      <c r="H1" s="79"/>
    </row>
    <row r="2" spans="1:8" ht="33.75" customHeight="1" x14ac:dyDescent="0.2">
      <c r="A2" s="83" t="s">
        <v>25</v>
      </c>
      <c r="B2" s="84"/>
      <c r="C2" s="84"/>
      <c r="D2" s="84"/>
      <c r="E2" s="84"/>
      <c r="F2" s="84"/>
      <c r="G2" s="84"/>
      <c r="H2" s="85"/>
    </row>
    <row r="3" spans="1:8" ht="4.5" customHeight="1" x14ac:dyDescent="0.2"/>
    <row r="4" spans="1:8" s="35" customFormat="1" ht="60.75" customHeight="1" x14ac:dyDescent="0.2">
      <c r="A4" s="88" t="s">
        <v>0</v>
      </c>
      <c r="B4" s="88" t="s">
        <v>49</v>
      </c>
      <c r="C4" s="88" t="s">
        <v>107</v>
      </c>
      <c r="D4" s="88" t="s">
        <v>74</v>
      </c>
      <c r="E4" s="88" t="s">
        <v>48</v>
      </c>
      <c r="F4" s="88" t="s">
        <v>131</v>
      </c>
      <c r="G4" s="88" t="s">
        <v>74</v>
      </c>
      <c r="H4" s="88" t="s">
        <v>110</v>
      </c>
    </row>
    <row r="5" spans="1:8" s="35" customFormat="1" ht="8.25" customHeight="1" x14ac:dyDescent="0.2">
      <c r="A5" s="89"/>
      <c r="B5" s="89"/>
      <c r="C5" s="89"/>
      <c r="D5" s="89"/>
      <c r="E5" s="89"/>
      <c r="F5" s="89"/>
      <c r="G5" s="89"/>
      <c r="H5" s="89"/>
    </row>
    <row r="6" spans="1:8" x14ac:dyDescent="0.2">
      <c r="A6" s="37" t="s">
        <v>50</v>
      </c>
      <c r="B6" s="38">
        <v>0.80952380952380953</v>
      </c>
      <c r="C6" s="39">
        <v>0.67</v>
      </c>
      <c r="D6" s="40" t="str">
        <f>IF(B6&gt;=C6,"Met", "Not Met")</f>
        <v>Met</v>
      </c>
      <c r="E6" s="38">
        <v>0.15625</v>
      </c>
      <c r="F6" s="39">
        <v>0.59</v>
      </c>
      <c r="G6" s="40" t="str">
        <f>IF(E6&gt;=F6,"Met", "Not Met")</f>
        <v>Not Met</v>
      </c>
      <c r="H6" s="41">
        <v>64</v>
      </c>
    </row>
    <row r="7" spans="1:8" x14ac:dyDescent="0.2">
      <c r="A7" s="37" t="s">
        <v>51</v>
      </c>
      <c r="B7" s="38">
        <v>0.89655172413793105</v>
      </c>
      <c r="C7" s="39">
        <v>0.67</v>
      </c>
      <c r="D7" s="40" t="str">
        <f t="shared" ref="D7:D45" si="0">IF(B7&gt;=C7,"Met", "Not Met")</f>
        <v>Met</v>
      </c>
      <c r="E7" s="38">
        <v>0.46938775510204084</v>
      </c>
      <c r="F7" s="39">
        <v>0.59</v>
      </c>
      <c r="G7" s="40" t="str">
        <f t="shared" ref="G7:G45" si="1">IF(E7&gt;=F7,"Met", "Not Met")</f>
        <v>Not Met</v>
      </c>
      <c r="H7" s="41">
        <v>98</v>
      </c>
    </row>
    <row r="8" spans="1:8" x14ac:dyDescent="0.2">
      <c r="A8" s="37" t="s">
        <v>52</v>
      </c>
      <c r="B8" s="38">
        <v>0.625</v>
      </c>
      <c r="C8" s="39">
        <v>0.67</v>
      </c>
      <c r="D8" s="40" t="str">
        <f t="shared" si="0"/>
        <v>Not Met</v>
      </c>
      <c r="E8" s="38">
        <v>0.82608695652173914</v>
      </c>
      <c r="F8" s="39">
        <v>0.59</v>
      </c>
      <c r="G8" s="40" t="str">
        <f t="shared" si="1"/>
        <v>Met</v>
      </c>
      <c r="H8" s="41">
        <v>23</v>
      </c>
    </row>
    <row r="9" spans="1:8" x14ac:dyDescent="0.2">
      <c r="A9" s="37" t="s">
        <v>94</v>
      </c>
      <c r="B9" s="38">
        <v>0.74193548387096775</v>
      </c>
      <c r="C9" s="39">
        <v>0.67</v>
      </c>
      <c r="D9" s="40" t="str">
        <f t="shared" si="0"/>
        <v>Met</v>
      </c>
      <c r="E9" s="38">
        <v>0.65</v>
      </c>
      <c r="F9" s="39">
        <v>0.59</v>
      </c>
      <c r="G9" s="40" t="str">
        <f t="shared" si="1"/>
        <v>Met</v>
      </c>
      <c r="H9" s="41">
        <v>40</v>
      </c>
    </row>
    <row r="10" spans="1:8" x14ac:dyDescent="0.2">
      <c r="A10" s="37" t="s">
        <v>53</v>
      </c>
      <c r="B10" s="38">
        <v>0.54166666666666663</v>
      </c>
      <c r="C10" s="39">
        <v>0.67</v>
      </c>
      <c r="D10" s="40" t="str">
        <f t="shared" si="0"/>
        <v>Not Met</v>
      </c>
      <c r="E10" s="38">
        <v>0.36</v>
      </c>
      <c r="F10" s="39">
        <v>0.59</v>
      </c>
      <c r="G10" s="40" t="str">
        <f t="shared" si="1"/>
        <v>Not Met</v>
      </c>
      <c r="H10" s="41">
        <v>25</v>
      </c>
    </row>
    <row r="11" spans="1:8" x14ac:dyDescent="0.2">
      <c r="A11" s="37" t="s">
        <v>54</v>
      </c>
      <c r="B11" s="38">
        <v>0.61764705882352944</v>
      </c>
      <c r="C11" s="39">
        <v>0.67</v>
      </c>
      <c r="D11" s="40" t="str">
        <f t="shared" si="0"/>
        <v>Not Met</v>
      </c>
      <c r="E11" s="38">
        <v>0.51162790697674421</v>
      </c>
      <c r="F11" s="39">
        <v>0.59</v>
      </c>
      <c r="G11" s="40" t="str">
        <f t="shared" si="1"/>
        <v>Not Met</v>
      </c>
      <c r="H11" s="41">
        <v>86</v>
      </c>
    </row>
    <row r="12" spans="1:8" x14ac:dyDescent="0.2">
      <c r="A12" s="37" t="s">
        <v>136</v>
      </c>
      <c r="B12" s="38">
        <v>0.78125</v>
      </c>
      <c r="C12" s="39">
        <v>0.67</v>
      </c>
      <c r="D12" s="40" t="str">
        <f t="shared" si="0"/>
        <v>Met</v>
      </c>
      <c r="E12" s="38">
        <v>0.66666666666666663</v>
      </c>
      <c r="F12" s="39">
        <v>0.59</v>
      </c>
      <c r="G12" s="40" t="str">
        <f t="shared" si="1"/>
        <v>Met</v>
      </c>
      <c r="H12" s="41">
        <v>39</v>
      </c>
    </row>
    <row r="13" spans="1:8" x14ac:dyDescent="0.2">
      <c r="A13" s="37" t="s">
        <v>80</v>
      </c>
      <c r="B13" s="38">
        <v>0.75</v>
      </c>
      <c r="C13" s="39">
        <v>0.67</v>
      </c>
      <c r="D13" s="40" t="str">
        <f t="shared" si="0"/>
        <v>Met</v>
      </c>
      <c r="E13" s="38">
        <v>0.73913043478260865</v>
      </c>
      <c r="F13" s="39">
        <v>0.59</v>
      </c>
      <c r="G13" s="40" t="str">
        <f t="shared" si="1"/>
        <v>Met</v>
      </c>
      <c r="H13" s="41">
        <v>23</v>
      </c>
    </row>
    <row r="14" spans="1:8" x14ac:dyDescent="0.2">
      <c r="A14" s="37" t="s">
        <v>127</v>
      </c>
      <c r="B14" s="38">
        <v>0.5</v>
      </c>
      <c r="C14" s="39">
        <v>0.67</v>
      </c>
      <c r="D14" s="40" t="str">
        <f t="shared" si="0"/>
        <v>Not Met</v>
      </c>
      <c r="E14" s="38">
        <v>0.5</v>
      </c>
      <c r="F14" s="39">
        <v>0.59</v>
      </c>
      <c r="G14" s="40" t="str">
        <f t="shared" si="1"/>
        <v>Not Met</v>
      </c>
      <c r="H14" s="41">
        <v>6</v>
      </c>
    </row>
    <row r="15" spans="1:8" x14ac:dyDescent="0.2">
      <c r="A15" s="37" t="s">
        <v>55</v>
      </c>
      <c r="B15" s="38">
        <v>0.97222222222222221</v>
      </c>
      <c r="C15" s="39">
        <v>0.67</v>
      </c>
      <c r="D15" s="40" t="str">
        <f t="shared" si="0"/>
        <v>Met</v>
      </c>
      <c r="E15" s="38">
        <v>0.78181818181818186</v>
      </c>
      <c r="F15" s="39">
        <v>0.59</v>
      </c>
      <c r="G15" s="40" t="str">
        <f t="shared" si="1"/>
        <v>Met</v>
      </c>
      <c r="H15" s="41">
        <v>55</v>
      </c>
    </row>
    <row r="16" spans="1:8" x14ac:dyDescent="0.2">
      <c r="A16" s="37" t="s">
        <v>81</v>
      </c>
      <c r="B16" s="38">
        <v>0.53846153846153844</v>
      </c>
      <c r="C16" s="39">
        <v>0.67</v>
      </c>
      <c r="D16" s="40" t="str">
        <f t="shared" si="0"/>
        <v>Not Met</v>
      </c>
      <c r="E16" s="38">
        <v>0.66666666666666663</v>
      </c>
      <c r="F16" s="39">
        <v>0.59</v>
      </c>
      <c r="G16" s="40" t="str">
        <f t="shared" si="1"/>
        <v>Met</v>
      </c>
      <c r="H16" s="41">
        <v>24</v>
      </c>
    </row>
    <row r="17" spans="1:8" x14ac:dyDescent="0.2">
      <c r="A17" s="37" t="s">
        <v>56</v>
      </c>
      <c r="B17" s="38">
        <v>0.73239436619718312</v>
      </c>
      <c r="C17" s="39">
        <v>0.67</v>
      </c>
      <c r="D17" s="40" t="str">
        <f t="shared" si="0"/>
        <v>Met</v>
      </c>
      <c r="E17" s="38">
        <v>0.33783783783783783</v>
      </c>
      <c r="F17" s="39">
        <v>0.59</v>
      </c>
      <c r="G17" s="40" t="str">
        <f t="shared" si="1"/>
        <v>Not Met</v>
      </c>
      <c r="H17" s="41">
        <v>74</v>
      </c>
    </row>
    <row r="18" spans="1:8" x14ac:dyDescent="0.2">
      <c r="A18" s="5" t="s">
        <v>57</v>
      </c>
      <c r="B18" s="38">
        <v>0.61176470588235299</v>
      </c>
      <c r="C18" s="39">
        <v>0.67</v>
      </c>
      <c r="D18" s="40" t="str">
        <f t="shared" si="0"/>
        <v>Not Met</v>
      </c>
      <c r="E18" s="38">
        <v>0.62773722627737227</v>
      </c>
      <c r="F18" s="39">
        <v>0.59</v>
      </c>
      <c r="G18" s="40" t="str">
        <f t="shared" si="1"/>
        <v>Met</v>
      </c>
      <c r="H18" s="41">
        <v>137</v>
      </c>
    </row>
    <row r="19" spans="1:8" x14ac:dyDescent="0.2">
      <c r="A19" s="37" t="s">
        <v>58</v>
      </c>
      <c r="B19" s="38">
        <v>0.16666666666666666</v>
      </c>
      <c r="C19" s="39">
        <v>0.67</v>
      </c>
      <c r="D19" s="40" t="str">
        <f t="shared" si="0"/>
        <v>Not Met</v>
      </c>
      <c r="E19" s="38">
        <v>0.76190476190476186</v>
      </c>
      <c r="F19" s="39">
        <v>0.59</v>
      </c>
      <c r="G19" s="40" t="str">
        <f t="shared" si="1"/>
        <v>Met</v>
      </c>
      <c r="H19" s="41">
        <v>21</v>
      </c>
    </row>
    <row r="20" spans="1:8" x14ac:dyDescent="0.2">
      <c r="A20" s="37" t="s">
        <v>82</v>
      </c>
      <c r="B20" s="38">
        <v>0.72</v>
      </c>
      <c r="C20" s="39">
        <v>0.67</v>
      </c>
      <c r="D20" s="40" t="str">
        <f t="shared" si="0"/>
        <v>Met</v>
      </c>
      <c r="E20" s="38">
        <v>0.48148148148148145</v>
      </c>
      <c r="F20" s="39">
        <v>0.59</v>
      </c>
      <c r="G20" s="40" t="str">
        <f t="shared" si="1"/>
        <v>Not Met</v>
      </c>
      <c r="H20" s="41">
        <v>27</v>
      </c>
    </row>
    <row r="21" spans="1:8" x14ac:dyDescent="0.2">
      <c r="A21" s="37" t="s">
        <v>83</v>
      </c>
      <c r="B21" s="38">
        <v>0.64102564102564108</v>
      </c>
      <c r="C21" s="39">
        <v>0.67</v>
      </c>
      <c r="D21" s="40" t="str">
        <f t="shared" si="0"/>
        <v>Not Met</v>
      </c>
      <c r="E21" s="38">
        <v>0.57777777777777772</v>
      </c>
      <c r="F21" s="39">
        <v>0.59</v>
      </c>
      <c r="G21" s="40" t="str">
        <f t="shared" si="1"/>
        <v>Not Met</v>
      </c>
      <c r="H21" s="41">
        <v>45</v>
      </c>
    </row>
    <row r="22" spans="1:8" x14ac:dyDescent="0.2">
      <c r="A22" s="37" t="s">
        <v>84</v>
      </c>
      <c r="B22" s="38">
        <v>0.55223880597014929</v>
      </c>
      <c r="C22" s="39">
        <v>0.67</v>
      </c>
      <c r="D22" s="40" t="str">
        <f t="shared" si="0"/>
        <v>Not Met</v>
      </c>
      <c r="E22" s="38">
        <v>0.50549450549450547</v>
      </c>
      <c r="F22" s="39">
        <v>0.59</v>
      </c>
      <c r="G22" s="40" t="str">
        <f t="shared" si="1"/>
        <v>Not Met</v>
      </c>
      <c r="H22" s="41">
        <v>91</v>
      </c>
    </row>
    <row r="23" spans="1:8" x14ac:dyDescent="0.2">
      <c r="A23" s="37" t="s">
        <v>85</v>
      </c>
      <c r="B23" s="38">
        <v>0.875</v>
      </c>
      <c r="C23" s="39">
        <v>0.67</v>
      </c>
      <c r="D23" s="40" t="str">
        <f t="shared" si="0"/>
        <v>Met</v>
      </c>
      <c r="E23" s="38">
        <v>0.35714285714285715</v>
      </c>
      <c r="F23" s="39">
        <v>0.59</v>
      </c>
      <c r="G23" s="40" t="str">
        <f t="shared" si="1"/>
        <v>Not Met</v>
      </c>
      <c r="H23" s="41">
        <v>42</v>
      </c>
    </row>
    <row r="24" spans="1:8" x14ac:dyDescent="0.2">
      <c r="A24" s="37" t="s">
        <v>126</v>
      </c>
      <c r="B24" s="38">
        <v>0.66666666666666663</v>
      </c>
      <c r="C24" s="39">
        <v>0.67</v>
      </c>
      <c r="D24" s="40" t="str">
        <f t="shared" si="0"/>
        <v>Not Met</v>
      </c>
      <c r="E24" s="38">
        <v>0.83333333333333337</v>
      </c>
      <c r="F24" s="39">
        <v>0.59</v>
      </c>
      <c r="G24" s="40" t="str">
        <f t="shared" si="1"/>
        <v>Met</v>
      </c>
      <c r="H24" s="41">
        <v>6</v>
      </c>
    </row>
    <row r="25" spans="1:8" x14ac:dyDescent="0.2">
      <c r="A25" s="37" t="s">
        <v>59</v>
      </c>
      <c r="B25" s="38">
        <v>0.56716417910447758</v>
      </c>
      <c r="C25" s="39">
        <v>0.67</v>
      </c>
      <c r="D25" s="40" t="str">
        <f t="shared" si="0"/>
        <v>Not Met</v>
      </c>
      <c r="E25" s="38">
        <v>0.49411764705882355</v>
      </c>
      <c r="F25" s="39">
        <v>0.59</v>
      </c>
      <c r="G25" s="40" t="str">
        <f t="shared" si="1"/>
        <v>Not Met</v>
      </c>
      <c r="H25" s="41">
        <v>85</v>
      </c>
    </row>
    <row r="26" spans="1:8" x14ac:dyDescent="0.2">
      <c r="A26" s="37" t="s">
        <v>60</v>
      </c>
      <c r="B26" s="38">
        <v>0.95604395604395609</v>
      </c>
      <c r="C26" s="39">
        <v>0.67</v>
      </c>
      <c r="D26" s="40" t="str">
        <f t="shared" si="0"/>
        <v>Met</v>
      </c>
      <c r="E26" s="38">
        <v>0.74796747967479671</v>
      </c>
      <c r="F26" s="39">
        <v>0.59</v>
      </c>
      <c r="G26" s="40" t="str">
        <f t="shared" si="1"/>
        <v>Met</v>
      </c>
      <c r="H26" s="41">
        <v>123</v>
      </c>
    </row>
    <row r="27" spans="1:8" x14ac:dyDescent="0.2">
      <c r="A27" s="37" t="s">
        <v>61</v>
      </c>
      <c r="B27" s="38">
        <v>0.69230769230769229</v>
      </c>
      <c r="C27" s="39">
        <v>0.67</v>
      </c>
      <c r="D27" s="40" t="str">
        <f t="shared" si="0"/>
        <v>Met</v>
      </c>
      <c r="E27" s="38">
        <v>0.66666666666666663</v>
      </c>
      <c r="F27" s="39">
        <v>0.59</v>
      </c>
      <c r="G27" s="40" t="str">
        <f t="shared" si="1"/>
        <v>Met</v>
      </c>
      <c r="H27" s="41">
        <v>18</v>
      </c>
    </row>
    <row r="28" spans="1:8" x14ac:dyDescent="0.2">
      <c r="A28" s="37" t="s">
        <v>62</v>
      </c>
      <c r="B28" s="38">
        <v>0.88235294117647056</v>
      </c>
      <c r="C28" s="39">
        <v>0.67</v>
      </c>
      <c r="D28" s="40" t="str">
        <f t="shared" si="0"/>
        <v>Met</v>
      </c>
      <c r="E28" s="38">
        <v>0.84</v>
      </c>
      <c r="F28" s="39">
        <v>0.59</v>
      </c>
      <c r="G28" s="40" t="str">
        <f t="shared" si="1"/>
        <v>Met</v>
      </c>
      <c r="H28" s="41">
        <v>25</v>
      </c>
    </row>
    <row r="29" spans="1:8" x14ac:dyDescent="0.2">
      <c r="A29" s="37" t="s">
        <v>63</v>
      </c>
      <c r="B29" s="38">
        <v>0.8</v>
      </c>
      <c r="C29" s="39">
        <v>0.67</v>
      </c>
      <c r="D29" s="40" t="str">
        <f t="shared" si="0"/>
        <v>Met</v>
      </c>
      <c r="E29" s="38">
        <v>0.63636363636363635</v>
      </c>
      <c r="F29" s="39">
        <v>0.59</v>
      </c>
      <c r="G29" s="40" t="str">
        <f t="shared" si="1"/>
        <v>Met</v>
      </c>
      <c r="H29" s="41">
        <v>33</v>
      </c>
    </row>
    <row r="30" spans="1:8" x14ac:dyDescent="0.2">
      <c r="A30" s="37" t="s">
        <v>86</v>
      </c>
      <c r="B30" s="38">
        <v>0.86486486486486491</v>
      </c>
      <c r="C30" s="39">
        <v>0.67</v>
      </c>
      <c r="D30" s="40" t="str">
        <f t="shared" si="0"/>
        <v>Met</v>
      </c>
      <c r="E30" s="38">
        <v>0.7142857142857143</v>
      </c>
      <c r="F30" s="39">
        <v>0.59</v>
      </c>
      <c r="G30" s="40" t="str">
        <f t="shared" si="1"/>
        <v>Met</v>
      </c>
      <c r="H30" s="41">
        <v>56</v>
      </c>
    </row>
    <row r="31" spans="1:8" x14ac:dyDescent="0.2">
      <c r="A31" s="37" t="s">
        <v>64</v>
      </c>
      <c r="B31" s="38">
        <v>0.8125</v>
      </c>
      <c r="C31" s="39">
        <v>0.67</v>
      </c>
      <c r="D31" s="40" t="str">
        <f t="shared" si="0"/>
        <v>Met</v>
      </c>
      <c r="E31" s="38">
        <v>0</v>
      </c>
      <c r="F31" s="39">
        <v>0.59</v>
      </c>
      <c r="G31" s="40" t="str">
        <f t="shared" si="1"/>
        <v>Not Met</v>
      </c>
      <c r="H31" s="41">
        <v>16</v>
      </c>
    </row>
    <row r="32" spans="1:8" x14ac:dyDescent="0.2">
      <c r="A32" s="37" t="s">
        <v>65</v>
      </c>
      <c r="B32" s="38">
        <v>0.82352941176470584</v>
      </c>
      <c r="C32" s="39">
        <v>0.67</v>
      </c>
      <c r="D32" s="40" t="str">
        <f t="shared" si="0"/>
        <v>Met</v>
      </c>
      <c r="E32" s="38">
        <v>0.53278688524590168</v>
      </c>
      <c r="F32" s="39">
        <v>0.59</v>
      </c>
      <c r="G32" s="40" t="str">
        <f t="shared" si="1"/>
        <v>Not Met</v>
      </c>
      <c r="H32" s="41">
        <v>122</v>
      </c>
    </row>
    <row r="33" spans="1:255" x14ac:dyDescent="0.2">
      <c r="A33" s="37" t="s">
        <v>87</v>
      </c>
      <c r="B33" s="38">
        <v>1</v>
      </c>
      <c r="C33" s="39">
        <v>0.67</v>
      </c>
      <c r="D33" s="40" t="str">
        <f t="shared" si="0"/>
        <v>Met</v>
      </c>
      <c r="E33" s="38">
        <v>0.8</v>
      </c>
      <c r="F33" s="39">
        <v>0.59</v>
      </c>
      <c r="G33" s="40" t="str">
        <f t="shared" si="1"/>
        <v>Met</v>
      </c>
      <c r="H33" s="41">
        <v>5</v>
      </c>
    </row>
    <row r="34" spans="1:255" x14ac:dyDescent="0.2">
      <c r="A34" s="37" t="s">
        <v>66</v>
      </c>
      <c r="B34" s="38">
        <v>0.54545454545454541</v>
      </c>
      <c r="C34" s="39">
        <v>0.67</v>
      </c>
      <c r="D34" s="40" t="str">
        <f t="shared" si="0"/>
        <v>Not Met</v>
      </c>
      <c r="E34" s="38">
        <v>0.46666666666666667</v>
      </c>
      <c r="F34" s="39">
        <v>0.59</v>
      </c>
      <c r="G34" s="40" t="str">
        <f t="shared" si="1"/>
        <v>Not Met</v>
      </c>
      <c r="H34" s="41">
        <v>15</v>
      </c>
    </row>
    <row r="35" spans="1:255" x14ac:dyDescent="0.2">
      <c r="A35" s="37" t="s">
        <v>67</v>
      </c>
      <c r="B35" s="38">
        <v>0.61702127659574468</v>
      </c>
      <c r="C35" s="39">
        <v>0.67</v>
      </c>
      <c r="D35" s="40" t="str">
        <f t="shared" si="0"/>
        <v>Not Met</v>
      </c>
      <c r="E35" s="38">
        <v>0.67105263157894735</v>
      </c>
      <c r="F35" s="39">
        <v>0.59</v>
      </c>
      <c r="G35" s="40" t="str">
        <f t="shared" si="1"/>
        <v>Met</v>
      </c>
      <c r="H35" s="41">
        <v>76</v>
      </c>
    </row>
    <row r="36" spans="1:255" x14ac:dyDescent="0.2">
      <c r="A36" s="37" t="s">
        <v>68</v>
      </c>
      <c r="B36" s="38">
        <v>0.62666666666666671</v>
      </c>
      <c r="C36" s="39">
        <v>0.67</v>
      </c>
      <c r="D36" s="40" t="str">
        <f t="shared" si="0"/>
        <v>Not Met</v>
      </c>
      <c r="E36" s="38">
        <v>0.59130434782608698</v>
      </c>
      <c r="F36" s="39">
        <v>0.59</v>
      </c>
      <c r="G36" s="40" t="str">
        <f t="shared" si="1"/>
        <v>Met</v>
      </c>
      <c r="H36" s="41">
        <v>115</v>
      </c>
    </row>
    <row r="37" spans="1:255" x14ac:dyDescent="0.2">
      <c r="A37" s="37" t="s">
        <v>88</v>
      </c>
      <c r="B37" s="38">
        <v>0.78835978835978837</v>
      </c>
      <c r="C37" s="39">
        <v>0.67</v>
      </c>
      <c r="D37" s="40" t="str">
        <f t="shared" si="0"/>
        <v>Met</v>
      </c>
      <c r="E37" s="38">
        <v>0.73103448275862071</v>
      </c>
      <c r="F37" s="39">
        <v>0.59</v>
      </c>
      <c r="G37" s="40" t="str">
        <f t="shared" si="1"/>
        <v>Met</v>
      </c>
      <c r="H37" s="41">
        <v>290</v>
      </c>
    </row>
    <row r="38" spans="1:255" x14ac:dyDescent="0.2">
      <c r="A38" s="37" t="s">
        <v>89</v>
      </c>
      <c r="B38" s="38">
        <v>0.90666666666666662</v>
      </c>
      <c r="C38" s="39">
        <v>0.67</v>
      </c>
      <c r="D38" s="40" t="str">
        <f t="shared" si="0"/>
        <v>Met</v>
      </c>
      <c r="E38" s="38">
        <v>0.7570093457943925</v>
      </c>
      <c r="F38" s="39">
        <v>0.59</v>
      </c>
      <c r="G38" s="40" t="str">
        <f t="shared" si="1"/>
        <v>Met</v>
      </c>
      <c r="H38" s="41">
        <v>107</v>
      </c>
    </row>
    <row r="39" spans="1:255" x14ac:dyDescent="0.2">
      <c r="A39" s="37" t="s">
        <v>90</v>
      </c>
      <c r="B39" s="38">
        <v>0.69333333333333336</v>
      </c>
      <c r="C39" s="39">
        <v>0.67</v>
      </c>
      <c r="D39" s="40" t="str">
        <f t="shared" si="0"/>
        <v>Met</v>
      </c>
      <c r="E39" s="38">
        <v>0.68292682926829273</v>
      </c>
      <c r="F39" s="39">
        <v>0.59</v>
      </c>
      <c r="G39" s="40" t="str">
        <f t="shared" si="1"/>
        <v>Met</v>
      </c>
      <c r="H39" s="41">
        <v>123</v>
      </c>
    </row>
    <row r="40" spans="1:255" x14ac:dyDescent="0.2">
      <c r="A40" s="37" t="s">
        <v>95</v>
      </c>
      <c r="B40" s="38">
        <v>0.76470588235294112</v>
      </c>
      <c r="C40" s="39">
        <v>0.67</v>
      </c>
      <c r="D40" s="40" t="str">
        <f t="shared" si="0"/>
        <v>Met</v>
      </c>
      <c r="E40" s="38">
        <v>0.31481481481481483</v>
      </c>
      <c r="F40" s="39">
        <v>0.59</v>
      </c>
      <c r="G40" s="40" t="str">
        <f t="shared" si="1"/>
        <v>Not Met</v>
      </c>
      <c r="H40" s="41">
        <v>54</v>
      </c>
    </row>
    <row r="41" spans="1:255" x14ac:dyDescent="0.2">
      <c r="A41" s="37" t="s">
        <v>69</v>
      </c>
      <c r="B41" s="38">
        <v>0.36363636363636365</v>
      </c>
      <c r="C41" s="39">
        <v>0.67</v>
      </c>
      <c r="D41" s="40" t="str">
        <f t="shared" si="0"/>
        <v>Not Met</v>
      </c>
      <c r="E41" s="38">
        <v>0.55000000000000004</v>
      </c>
      <c r="F41" s="39">
        <v>0.59</v>
      </c>
      <c r="G41" s="40" t="str">
        <f t="shared" si="1"/>
        <v>Not Met</v>
      </c>
      <c r="H41" s="41">
        <v>20</v>
      </c>
    </row>
    <row r="42" spans="1:255" x14ac:dyDescent="0.2">
      <c r="A42" s="37" t="s">
        <v>70</v>
      </c>
      <c r="B42" s="38">
        <v>0.93333333333333335</v>
      </c>
      <c r="C42" s="39">
        <v>0.67</v>
      </c>
      <c r="D42" s="40" t="str">
        <f t="shared" si="0"/>
        <v>Met</v>
      </c>
      <c r="E42" s="38">
        <v>0.75</v>
      </c>
      <c r="F42" s="39">
        <v>0.59</v>
      </c>
      <c r="G42" s="40" t="str">
        <f t="shared" si="1"/>
        <v>Met</v>
      </c>
      <c r="H42" s="41">
        <v>40</v>
      </c>
    </row>
    <row r="43" spans="1:255" x14ac:dyDescent="0.2">
      <c r="A43" s="37" t="s">
        <v>71</v>
      </c>
      <c r="B43" s="38">
        <v>0.69603524229074887</v>
      </c>
      <c r="C43" s="39">
        <v>0.67</v>
      </c>
      <c r="D43" s="40" t="str">
        <f t="shared" si="0"/>
        <v>Met</v>
      </c>
      <c r="E43" s="38">
        <v>0.58188153310104529</v>
      </c>
      <c r="F43" s="39">
        <v>0.59</v>
      </c>
      <c r="G43" s="40" t="str">
        <f t="shared" si="1"/>
        <v>Not Met</v>
      </c>
      <c r="H43" s="41">
        <v>287</v>
      </c>
    </row>
    <row r="44" spans="1:255" x14ac:dyDescent="0.2">
      <c r="A44" s="37" t="s">
        <v>91</v>
      </c>
      <c r="B44" s="18">
        <v>0.61538461538461542</v>
      </c>
      <c r="C44" s="39">
        <v>0.67</v>
      </c>
      <c r="D44" s="40" t="str">
        <f t="shared" si="0"/>
        <v>Not Met</v>
      </c>
      <c r="E44" s="18">
        <v>0.72727272727272729</v>
      </c>
      <c r="F44" s="39">
        <v>0.59</v>
      </c>
      <c r="G44" s="40" t="str">
        <f t="shared" si="1"/>
        <v>Met</v>
      </c>
      <c r="H44" s="41">
        <v>55</v>
      </c>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row>
    <row r="45" spans="1:255" ht="15.75" x14ac:dyDescent="0.25">
      <c r="A45" s="6" t="s">
        <v>73</v>
      </c>
      <c r="B45" s="42">
        <v>0.74</v>
      </c>
      <c r="C45" s="39">
        <v>0.67</v>
      </c>
      <c r="D45" s="40" t="str">
        <f t="shared" si="0"/>
        <v>Met</v>
      </c>
      <c r="E45" s="42">
        <v>0.60099999999999998</v>
      </c>
      <c r="F45" s="39">
        <v>0.59</v>
      </c>
      <c r="G45" s="40" t="str">
        <f t="shared" si="1"/>
        <v>Met</v>
      </c>
      <c r="H45" s="43">
        <f>SUM(H6:H44)</f>
        <v>2591</v>
      </c>
    </row>
    <row r="46" spans="1:255" s="44" customFormat="1" ht="21" customHeight="1" x14ac:dyDescent="0.2">
      <c r="A46" s="44" t="s">
        <v>128</v>
      </c>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row>
    <row r="47" spans="1:255" s="13" customFormat="1" ht="12.75" customHeight="1" x14ac:dyDescent="0.2">
      <c r="A47" s="90" t="s">
        <v>129</v>
      </c>
      <c r="B47" s="90"/>
      <c r="C47" s="90"/>
      <c r="D47" s="90"/>
      <c r="E47" s="90"/>
      <c r="F47" s="90"/>
      <c r="G47" s="90"/>
      <c r="H47" s="90"/>
    </row>
    <row r="48" spans="1:255" s="44" customFormat="1" x14ac:dyDescent="0.2">
      <c r="A48" s="86" t="s">
        <v>22</v>
      </c>
      <c r="B48" s="86"/>
      <c r="C48" s="86"/>
      <c r="D48" s="86"/>
      <c r="E48" s="86"/>
      <c r="F48" s="86"/>
      <c r="G48" s="86"/>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row>
  </sheetData>
  <sortState ref="A7:IU49">
    <sortCondition ref="A6:A49"/>
  </sortState>
  <mergeCells count="12">
    <mergeCell ref="A48:G48"/>
    <mergeCell ref="A1:H1"/>
    <mergeCell ref="A4:A5"/>
    <mergeCell ref="A47:H47"/>
    <mergeCell ref="E4:E5"/>
    <mergeCell ref="H4:H5"/>
    <mergeCell ref="B4:B5"/>
    <mergeCell ref="A2:H2"/>
    <mergeCell ref="C4:C5"/>
    <mergeCell ref="D4:D5"/>
    <mergeCell ref="F4:F5"/>
    <mergeCell ref="G4:G5"/>
  </mergeCells>
  <phoneticPr fontId="2" type="noConversion"/>
  <hyperlinks>
    <hyperlink ref="A48:G48" r:id="rId1" display="This indicator is addressed more fully in the State Performance Plan (SPP) and the Annual Performance Report (APR)"/>
  </hyperlinks>
  <printOptions horizontalCentered="1"/>
  <pageMargins left="0.25" right="0.25" top="0.25" bottom="0.25" header="0" footer="0"/>
  <pageSetup scale="80" orientation="landscape" r:id="rId2"/>
  <headerFooter alignWithMargins="0"/>
  <webPublishItems count="1">
    <webPublishItem id="13524" divId="FFY05PublicReporting_13524" sourceType="sheet" destinationFile="C:\Documents and Settings\ridgwaya.DMR-B23\My Documents\SPP\SPP-APR Feb1 2008\Publlic Reporting\3a-ChildOutcomes07.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P48"/>
  <sheetViews>
    <sheetView zoomScaleNormal="100" zoomScaleSheetLayoutView="100" workbookViewId="0">
      <selection sqref="A1:H1"/>
    </sheetView>
  </sheetViews>
  <sheetFormatPr defaultColWidth="45.140625" defaultRowHeight="12.75" x14ac:dyDescent="0.2"/>
  <cols>
    <col min="1" max="1" width="40.28515625" style="10" customWidth="1"/>
    <col min="2" max="2" width="29.28515625" style="10" customWidth="1"/>
    <col min="3" max="3" width="14.28515625" style="10" customWidth="1"/>
    <col min="4" max="4" width="11.85546875" style="10" bestFit="1" customWidth="1"/>
    <col min="5" max="5" width="30.7109375" style="10" customWidth="1"/>
    <col min="6" max="6" width="15.28515625" style="10" customWidth="1"/>
    <col min="7" max="7" width="13.85546875" style="10" customWidth="1"/>
    <col min="8" max="8" width="15.140625" style="10" customWidth="1"/>
    <col min="9" max="16384" width="45.140625" style="10"/>
  </cols>
  <sheetData>
    <row r="1" spans="1:8" s="34" customFormat="1" ht="24.75" customHeight="1" x14ac:dyDescent="0.2">
      <c r="A1" s="79" t="s">
        <v>111</v>
      </c>
      <c r="B1" s="79"/>
      <c r="C1" s="79"/>
      <c r="D1" s="79"/>
      <c r="E1" s="79"/>
      <c r="F1" s="79"/>
      <c r="G1" s="79"/>
      <c r="H1" s="79"/>
    </row>
    <row r="2" spans="1:8" ht="33.75" customHeight="1" x14ac:dyDescent="0.2">
      <c r="A2" s="83" t="s">
        <v>75</v>
      </c>
      <c r="B2" s="84"/>
      <c r="C2" s="84"/>
      <c r="D2" s="84"/>
      <c r="E2" s="84"/>
      <c r="F2" s="84"/>
      <c r="G2" s="84"/>
      <c r="H2" s="85"/>
    </row>
    <row r="3" spans="1:8" ht="4.5" customHeight="1" x14ac:dyDescent="0.2"/>
    <row r="4" spans="1:8" s="35" customFormat="1" ht="60.75" customHeight="1" x14ac:dyDescent="0.2">
      <c r="A4" s="88" t="s">
        <v>0</v>
      </c>
      <c r="B4" s="88" t="s">
        <v>49</v>
      </c>
      <c r="C4" s="88" t="s">
        <v>107</v>
      </c>
      <c r="D4" s="88" t="s">
        <v>74</v>
      </c>
      <c r="E4" s="88" t="s">
        <v>48</v>
      </c>
      <c r="F4" s="88" t="s">
        <v>113</v>
      </c>
      <c r="G4" s="88" t="s">
        <v>74</v>
      </c>
      <c r="H4" s="88" t="s">
        <v>110</v>
      </c>
    </row>
    <row r="5" spans="1:8" s="35" customFormat="1" ht="4.5" customHeight="1" x14ac:dyDescent="0.2">
      <c r="A5" s="89"/>
      <c r="B5" s="89"/>
      <c r="C5" s="89"/>
      <c r="D5" s="89"/>
      <c r="E5" s="89"/>
      <c r="F5" s="89"/>
      <c r="G5" s="89"/>
      <c r="H5" s="89"/>
    </row>
    <row r="6" spans="1:8" x14ac:dyDescent="0.2">
      <c r="A6" s="37" t="s">
        <v>50</v>
      </c>
      <c r="B6" s="38">
        <v>0.84126984126984128</v>
      </c>
      <c r="C6" s="39">
        <v>0.82</v>
      </c>
      <c r="D6" s="40" t="str">
        <f>IF(B6&gt;=C6,"Met", "Not Met")</f>
        <v>Met</v>
      </c>
      <c r="E6" s="38">
        <v>0.125</v>
      </c>
      <c r="F6" s="39">
        <v>0.52</v>
      </c>
      <c r="G6" s="40" t="str">
        <f>IF(E6&gt;=F6,"Met", "Not Met")</f>
        <v>Not Met</v>
      </c>
      <c r="H6" s="41">
        <v>64</v>
      </c>
    </row>
    <row r="7" spans="1:8" x14ac:dyDescent="0.2">
      <c r="A7" s="37" t="s">
        <v>51</v>
      </c>
      <c r="B7" s="38">
        <v>0.89690721649484539</v>
      </c>
      <c r="C7" s="39">
        <v>0.82</v>
      </c>
      <c r="D7" s="40" t="str">
        <f t="shared" ref="D7:D45" si="0">IF(B7&gt;=C7,"Met", "Not Met")</f>
        <v>Met</v>
      </c>
      <c r="E7" s="38">
        <v>0.33673469387755101</v>
      </c>
      <c r="F7" s="39">
        <v>0.52</v>
      </c>
      <c r="G7" s="40" t="str">
        <f t="shared" ref="G7:G45" si="1">IF(E7&gt;=F7,"Met", "Not Met")</f>
        <v>Not Met</v>
      </c>
      <c r="H7" s="41">
        <v>98</v>
      </c>
    </row>
    <row r="8" spans="1:8" x14ac:dyDescent="0.2">
      <c r="A8" s="37" t="s">
        <v>52</v>
      </c>
      <c r="B8" s="38">
        <v>0.46153846153846156</v>
      </c>
      <c r="C8" s="39">
        <v>0.82</v>
      </c>
      <c r="D8" s="40" t="str">
        <f t="shared" si="0"/>
        <v>Not Met</v>
      </c>
      <c r="E8" s="38">
        <v>0.60869565217391308</v>
      </c>
      <c r="F8" s="39">
        <v>0.52</v>
      </c>
      <c r="G8" s="40" t="str">
        <f t="shared" si="1"/>
        <v>Met</v>
      </c>
      <c r="H8" s="41">
        <v>23</v>
      </c>
    </row>
    <row r="9" spans="1:8" x14ac:dyDescent="0.2">
      <c r="A9" s="37" t="s">
        <v>94</v>
      </c>
      <c r="B9" s="38">
        <v>0.88235294117647056</v>
      </c>
      <c r="C9" s="39">
        <v>0.82</v>
      </c>
      <c r="D9" s="40" t="str">
        <f t="shared" si="0"/>
        <v>Met</v>
      </c>
      <c r="E9" s="38">
        <v>0.52500000000000002</v>
      </c>
      <c r="F9" s="39">
        <v>0.52</v>
      </c>
      <c r="G9" s="40" t="str">
        <f t="shared" si="1"/>
        <v>Met</v>
      </c>
      <c r="H9" s="41">
        <v>40</v>
      </c>
    </row>
    <row r="10" spans="1:8" x14ac:dyDescent="0.2">
      <c r="A10" s="37" t="s">
        <v>53</v>
      </c>
      <c r="B10" s="38">
        <v>0.75</v>
      </c>
      <c r="C10" s="39">
        <v>0.82</v>
      </c>
      <c r="D10" s="40" t="str">
        <f t="shared" si="0"/>
        <v>Not Met</v>
      </c>
      <c r="E10" s="38">
        <v>0.28000000000000003</v>
      </c>
      <c r="F10" s="39">
        <v>0.52</v>
      </c>
      <c r="G10" s="40" t="str">
        <f t="shared" si="1"/>
        <v>Not Met</v>
      </c>
      <c r="H10" s="41">
        <v>25</v>
      </c>
    </row>
    <row r="11" spans="1:8" x14ac:dyDescent="0.2">
      <c r="A11" s="37" t="s">
        <v>54</v>
      </c>
      <c r="B11" s="38">
        <v>0.71794871794871795</v>
      </c>
      <c r="C11" s="39">
        <v>0.82</v>
      </c>
      <c r="D11" s="40" t="str">
        <f t="shared" si="0"/>
        <v>Not Met</v>
      </c>
      <c r="E11" s="38">
        <v>0.41860465116279072</v>
      </c>
      <c r="F11" s="39">
        <v>0.52</v>
      </c>
      <c r="G11" s="40" t="str">
        <f t="shared" si="1"/>
        <v>Not Met</v>
      </c>
      <c r="H11" s="41">
        <v>86</v>
      </c>
    </row>
    <row r="12" spans="1:8" x14ac:dyDescent="0.2">
      <c r="A12" s="37" t="s">
        <v>136</v>
      </c>
      <c r="B12" s="38">
        <v>0.82857142857142863</v>
      </c>
      <c r="C12" s="39">
        <v>0.82</v>
      </c>
      <c r="D12" s="40" t="str">
        <f t="shared" si="0"/>
        <v>Met</v>
      </c>
      <c r="E12" s="38">
        <v>0.58974358974358976</v>
      </c>
      <c r="F12" s="39">
        <v>0.52</v>
      </c>
      <c r="G12" s="40" t="str">
        <f t="shared" si="1"/>
        <v>Met</v>
      </c>
      <c r="H12" s="41">
        <v>39</v>
      </c>
    </row>
    <row r="13" spans="1:8" x14ac:dyDescent="0.2">
      <c r="A13" s="37" t="s">
        <v>80</v>
      </c>
      <c r="B13" s="38">
        <v>0.6428571428571429</v>
      </c>
      <c r="C13" s="39">
        <v>0.82</v>
      </c>
      <c r="D13" s="40" t="str">
        <f t="shared" si="0"/>
        <v>Not Met</v>
      </c>
      <c r="E13" s="38">
        <v>0.69565217391304346</v>
      </c>
      <c r="F13" s="39">
        <v>0.52</v>
      </c>
      <c r="G13" s="40" t="str">
        <f t="shared" si="1"/>
        <v>Met</v>
      </c>
      <c r="H13" s="41">
        <v>23</v>
      </c>
    </row>
    <row r="14" spans="1:8" x14ac:dyDescent="0.2">
      <c r="A14" s="37" t="s">
        <v>127</v>
      </c>
      <c r="B14" s="38">
        <v>0.83333333333333337</v>
      </c>
      <c r="C14" s="39">
        <v>0.82</v>
      </c>
      <c r="D14" s="40" t="str">
        <f t="shared" si="0"/>
        <v>Met</v>
      </c>
      <c r="E14" s="38">
        <v>0.5</v>
      </c>
      <c r="F14" s="39">
        <v>0.52</v>
      </c>
      <c r="G14" s="40" t="str">
        <f t="shared" si="1"/>
        <v>Not Met</v>
      </c>
      <c r="H14" s="41">
        <v>6</v>
      </c>
    </row>
    <row r="15" spans="1:8" x14ac:dyDescent="0.2">
      <c r="A15" s="37" t="s">
        <v>55</v>
      </c>
      <c r="B15" s="38">
        <v>0.81395348837209303</v>
      </c>
      <c r="C15" s="39">
        <v>0.82</v>
      </c>
      <c r="D15" s="40" t="str">
        <f t="shared" si="0"/>
        <v>Not Met</v>
      </c>
      <c r="E15" s="38">
        <v>0.67272727272727273</v>
      </c>
      <c r="F15" s="39">
        <v>0.52</v>
      </c>
      <c r="G15" s="40" t="str">
        <f t="shared" si="1"/>
        <v>Met</v>
      </c>
      <c r="H15" s="41">
        <v>55</v>
      </c>
    </row>
    <row r="16" spans="1:8" x14ac:dyDescent="0.2">
      <c r="A16" s="37" t="s">
        <v>81</v>
      </c>
      <c r="B16" s="38">
        <v>0.65</v>
      </c>
      <c r="C16" s="39">
        <v>0.82</v>
      </c>
      <c r="D16" s="40" t="str">
        <f t="shared" si="0"/>
        <v>Not Met</v>
      </c>
      <c r="E16" s="38">
        <v>0.45833333333333331</v>
      </c>
      <c r="F16" s="39">
        <v>0.52</v>
      </c>
      <c r="G16" s="40" t="str">
        <f t="shared" si="1"/>
        <v>Not Met</v>
      </c>
      <c r="H16" s="41">
        <v>24</v>
      </c>
    </row>
    <row r="17" spans="1:8" x14ac:dyDescent="0.2">
      <c r="A17" s="37" t="s">
        <v>56</v>
      </c>
      <c r="B17" s="38">
        <v>0.84931506849315064</v>
      </c>
      <c r="C17" s="39">
        <v>0.82</v>
      </c>
      <c r="D17" s="40" t="str">
        <f t="shared" si="0"/>
        <v>Met</v>
      </c>
      <c r="E17" s="38">
        <v>0.36486486486486486</v>
      </c>
      <c r="F17" s="39">
        <v>0.52</v>
      </c>
      <c r="G17" s="40" t="str">
        <f t="shared" si="1"/>
        <v>Not Met</v>
      </c>
      <c r="H17" s="41">
        <v>74</v>
      </c>
    </row>
    <row r="18" spans="1:8" x14ac:dyDescent="0.2">
      <c r="A18" s="5" t="s">
        <v>57</v>
      </c>
      <c r="B18" s="38">
        <v>0.7890625</v>
      </c>
      <c r="C18" s="39">
        <v>0.82</v>
      </c>
      <c r="D18" s="40" t="str">
        <f t="shared" si="0"/>
        <v>Not Met</v>
      </c>
      <c r="E18" s="38">
        <v>0.59124087591240881</v>
      </c>
      <c r="F18" s="39">
        <v>0.52</v>
      </c>
      <c r="G18" s="40" t="str">
        <f t="shared" si="1"/>
        <v>Met</v>
      </c>
      <c r="H18" s="41">
        <v>137</v>
      </c>
    </row>
    <row r="19" spans="1:8" x14ac:dyDescent="0.2">
      <c r="A19" s="37" t="s">
        <v>58</v>
      </c>
      <c r="B19" s="38">
        <v>0.6470588235294118</v>
      </c>
      <c r="C19" s="39">
        <v>0.82</v>
      </c>
      <c r="D19" s="40" t="str">
        <f t="shared" si="0"/>
        <v>Not Met</v>
      </c>
      <c r="E19" s="38">
        <v>0.5714285714285714</v>
      </c>
      <c r="F19" s="39">
        <v>0.52</v>
      </c>
      <c r="G19" s="40" t="str">
        <f t="shared" si="1"/>
        <v>Met</v>
      </c>
      <c r="H19" s="41">
        <v>21</v>
      </c>
    </row>
    <row r="20" spans="1:8" x14ac:dyDescent="0.2">
      <c r="A20" s="37" t="s">
        <v>82</v>
      </c>
      <c r="B20" s="38">
        <v>0.80769230769230771</v>
      </c>
      <c r="C20" s="39">
        <v>0.82</v>
      </c>
      <c r="D20" s="40" t="str">
        <f t="shared" si="0"/>
        <v>Not Met</v>
      </c>
      <c r="E20" s="38">
        <v>0.37037037037037035</v>
      </c>
      <c r="F20" s="39">
        <v>0.52</v>
      </c>
      <c r="G20" s="40" t="str">
        <f t="shared" si="1"/>
        <v>Not Met</v>
      </c>
      <c r="H20" s="41">
        <v>27</v>
      </c>
    </row>
    <row r="21" spans="1:8" x14ac:dyDescent="0.2">
      <c r="A21" s="37" t="s">
        <v>83</v>
      </c>
      <c r="B21" s="38">
        <v>0.81818181818181823</v>
      </c>
      <c r="C21" s="39">
        <v>0.82</v>
      </c>
      <c r="D21" s="40" t="str">
        <f t="shared" si="0"/>
        <v>Not Met</v>
      </c>
      <c r="E21" s="38">
        <v>0.4</v>
      </c>
      <c r="F21" s="39">
        <v>0.52</v>
      </c>
      <c r="G21" s="40" t="str">
        <f t="shared" si="1"/>
        <v>Not Met</v>
      </c>
      <c r="H21" s="41">
        <v>45</v>
      </c>
    </row>
    <row r="22" spans="1:8" x14ac:dyDescent="0.2">
      <c r="A22" s="37" t="s">
        <v>84</v>
      </c>
      <c r="B22" s="38">
        <v>0.77500000000000002</v>
      </c>
      <c r="C22" s="39">
        <v>0.82</v>
      </c>
      <c r="D22" s="40" t="str">
        <f t="shared" si="0"/>
        <v>Not Met</v>
      </c>
      <c r="E22" s="38">
        <v>0.46153846153846156</v>
      </c>
      <c r="F22" s="39">
        <v>0.52</v>
      </c>
      <c r="G22" s="40" t="str">
        <f t="shared" si="1"/>
        <v>Not Met</v>
      </c>
      <c r="H22" s="41">
        <v>91</v>
      </c>
    </row>
    <row r="23" spans="1:8" x14ac:dyDescent="0.2">
      <c r="A23" s="37" t="s">
        <v>85</v>
      </c>
      <c r="B23" s="38">
        <v>0.87179487179487181</v>
      </c>
      <c r="C23" s="39">
        <v>0.82</v>
      </c>
      <c r="D23" s="40" t="str">
        <f t="shared" si="0"/>
        <v>Met</v>
      </c>
      <c r="E23" s="38">
        <v>0.38095238095238093</v>
      </c>
      <c r="F23" s="39">
        <v>0.52</v>
      </c>
      <c r="G23" s="40" t="str">
        <f t="shared" si="1"/>
        <v>Not Met</v>
      </c>
      <c r="H23" s="41">
        <v>42</v>
      </c>
    </row>
    <row r="24" spans="1:8" x14ac:dyDescent="0.2">
      <c r="A24" s="37" t="s">
        <v>130</v>
      </c>
      <c r="B24" s="38">
        <v>0.8</v>
      </c>
      <c r="C24" s="39">
        <v>0.82</v>
      </c>
      <c r="D24" s="40" t="str">
        <f t="shared" si="0"/>
        <v>Not Met</v>
      </c>
      <c r="E24" s="38">
        <v>0.66666666666666663</v>
      </c>
      <c r="F24" s="39">
        <v>0.52</v>
      </c>
      <c r="G24" s="40" t="str">
        <f t="shared" si="1"/>
        <v>Met</v>
      </c>
      <c r="H24" s="41">
        <v>6</v>
      </c>
    </row>
    <row r="25" spans="1:8" x14ac:dyDescent="0.2">
      <c r="A25" s="37" t="s">
        <v>59</v>
      </c>
      <c r="B25" s="38">
        <v>0.8571428571428571</v>
      </c>
      <c r="C25" s="39">
        <v>0.82</v>
      </c>
      <c r="D25" s="40" t="str">
        <f t="shared" si="0"/>
        <v>Met</v>
      </c>
      <c r="E25" s="38">
        <v>0.45882352941176469</v>
      </c>
      <c r="F25" s="39">
        <v>0.52</v>
      </c>
      <c r="G25" s="40" t="str">
        <f t="shared" si="1"/>
        <v>Not Met</v>
      </c>
      <c r="H25" s="41">
        <v>85</v>
      </c>
    </row>
    <row r="26" spans="1:8" x14ac:dyDescent="0.2">
      <c r="A26" s="37" t="s">
        <v>60</v>
      </c>
      <c r="B26" s="38">
        <v>0.9826086956521739</v>
      </c>
      <c r="C26" s="39">
        <v>0.82</v>
      </c>
      <c r="D26" s="40" t="str">
        <f t="shared" si="0"/>
        <v>Met</v>
      </c>
      <c r="E26" s="38">
        <v>0.65853658536585369</v>
      </c>
      <c r="F26" s="39">
        <v>0.52</v>
      </c>
      <c r="G26" s="40" t="str">
        <f t="shared" si="1"/>
        <v>Met</v>
      </c>
      <c r="H26" s="41">
        <v>123</v>
      </c>
    </row>
    <row r="27" spans="1:8" x14ac:dyDescent="0.2">
      <c r="A27" s="37" t="s">
        <v>61</v>
      </c>
      <c r="B27" s="38">
        <v>0.6875</v>
      </c>
      <c r="C27" s="39">
        <v>0.82</v>
      </c>
      <c r="D27" s="40" t="str">
        <f t="shared" si="0"/>
        <v>Not Met</v>
      </c>
      <c r="E27" s="38">
        <v>0.5</v>
      </c>
      <c r="F27" s="39">
        <v>0.52</v>
      </c>
      <c r="G27" s="40" t="str">
        <f t="shared" si="1"/>
        <v>Not Met</v>
      </c>
      <c r="H27" s="41">
        <v>18</v>
      </c>
    </row>
    <row r="28" spans="1:8" x14ac:dyDescent="0.2">
      <c r="A28" s="37" t="s">
        <v>62</v>
      </c>
      <c r="B28" s="38">
        <v>0.89473684210526316</v>
      </c>
      <c r="C28" s="39">
        <v>0.82</v>
      </c>
      <c r="D28" s="40" t="str">
        <f t="shared" si="0"/>
        <v>Met</v>
      </c>
      <c r="E28" s="38">
        <v>0.76</v>
      </c>
      <c r="F28" s="39">
        <v>0.52</v>
      </c>
      <c r="G28" s="40" t="str">
        <f t="shared" si="1"/>
        <v>Met</v>
      </c>
      <c r="H28" s="41">
        <v>25</v>
      </c>
    </row>
    <row r="29" spans="1:8" x14ac:dyDescent="0.2">
      <c r="A29" s="37" t="s">
        <v>63</v>
      </c>
      <c r="B29" s="38">
        <v>0.75</v>
      </c>
      <c r="C29" s="39">
        <v>0.82</v>
      </c>
      <c r="D29" s="40" t="str">
        <f t="shared" si="0"/>
        <v>Not Met</v>
      </c>
      <c r="E29" s="38">
        <v>0.45454545454545453</v>
      </c>
      <c r="F29" s="39">
        <v>0.52</v>
      </c>
      <c r="G29" s="40" t="str">
        <f t="shared" si="1"/>
        <v>Not Met</v>
      </c>
      <c r="H29" s="41">
        <v>33</v>
      </c>
    </row>
    <row r="30" spans="1:8" x14ac:dyDescent="0.2">
      <c r="A30" s="37" t="s">
        <v>86</v>
      </c>
      <c r="B30" s="38">
        <v>0.83673469387755106</v>
      </c>
      <c r="C30" s="39">
        <v>0.82</v>
      </c>
      <c r="D30" s="40" t="str">
        <f t="shared" si="0"/>
        <v>Met</v>
      </c>
      <c r="E30" s="38">
        <v>0.5</v>
      </c>
      <c r="F30" s="39">
        <v>0.52</v>
      </c>
      <c r="G30" s="40" t="str">
        <f t="shared" si="1"/>
        <v>Not Met</v>
      </c>
      <c r="H30" s="41">
        <v>56</v>
      </c>
    </row>
    <row r="31" spans="1:8" x14ac:dyDescent="0.2">
      <c r="A31" s="37" t="s">
        <v>64</v>
      </c>
      <c r="B31" s="38">
        <v>0.9375</v>
      </c>
      <c r="C31" s="39">
        <v>0.82</v>
      </c>
      <c r="D31" s="40" t="str">
        <f t="shared" si="0"/>
        <v>Met</v>
      </c>
      <c r="E31" s="38">
        <v>0</v>
      </c>
      <c r="F31" s="39">
        <v>0.52</v>
      </c>
      <c r="G31" s="40" t="str">
        <f t="shared" si="1"/>
        <v>Not Met</v>
      </c>
      <c r="H31" s="41">
        <v>16</v>
      </c>
    </row>
    <row r="32" spans="1:8" x14ac:dyDescent="0.2">
      <c r="A32" s="37" t="s">
        <v>65</v>
      </c>
      <c r="B32" s="38">
        <v>0.88888888888888884</v>
      </c>
      <c r="C32" s="39">
        <v>0.82</v>
      </c>
      <c r="D32" s="40" t="str">
        <f t="shared" si="0"/>
        <v>Met</v>
      </c>
      <c r="E32" s="38">
        <v>0.44262295081967212</v>
      </c>
      <c r="F32" s="39">
        <v>0.52</v>
      </c>
      <c r="G32" s="40" t="str">
        <f t="shared" si="1"/>
        <v>Not Met</v>
      </c>
      <c r="H32" s="41">
        <v>122</v>
      </c>
    </row>
    <row r="33" spans="1:224" x14ac:dyDescent="0.2">
      <c r="A33" s="37" t="s">
        <v>87</v>
      </c>
      <c r="B33" s="38">
        <v>0.5</v>
      </c>
      <c r="C33" s="39">
        <v>0.82</v>
      </c>
      <c r="D33" s="40" t="str">
        <f t="shared" si="0"/>
        <v>Not Met</v>
      </c>
      <c r="E33" s="38">
        <v>0.6</v>
      </c>
      <c r="F33" s="39">
        <v>0.52</v>
      </c>
      <c r="G33" s="40" t="str">
        <f t="shared" si="1"/>
        <v>Met</v>
      </c>
      <c r="H33" s="41">
        <v>5</v>
      </c>
    </row>
    <row r="34" spans="1:224" x14ac:dyDescent="0.2">
      <c r="A34" s="37" t="s">
        <v>66</v>
      </c>
      <c r="B34" s="38">
        <v>0.84615384615384615</v>
      </c>
      <c r="C34" s="39">
        <v>0.82</v>
      </c>
      <c r="D34" s="40" t="str">
        <f t="shared" si="0"/>
        <v>Met</v>
      </c>
      <c r="E34" s="38">
        <v>0.4</v>
      </c>
      <c r="F34" s="39">
        <v>0.52</v>
      </c>
      <c r="G34" s="40" t="str">
        <f t="shared" si="1"/>
        <v>Not Met</v>
      </c>
      <c r="H34" s="41">
        <v>15</v>
      </c>
    </row>
    <row r="35" spans="1:224" x14ac:dyDescent="0.2">
      <c r="A35" s="37" t="s">
        <v>67</v>
      </c>
      <c r="B35" s="38">
        <v>0.74242424242424243</v>
      </c>
      <c r="C35" s="39">
        <v>0.82</v>
      </c>
      <c r="D35" s="40" t="str">
        <f t="shared" si="0"/>
        <v>Not Met</v>
      </c>
      <c r="E35" s="38">
        <v>0.59210526315789469</v>
      </c>
      <c r="F35" s="39">
        <v>0.52</v>
      </c>
      <c r="G35" s="40" t="str">
        <f t="shared" si="1"/>
        <v>Met</v>
      </c>
      <c r="H35" s="41">
        <v>76</v>
      </c>
    </row>
    <row r="36" spans="1:224" x14ac:dyDescent="0.2">
      <c r="A36" s="37" t="s">
        <v>68</v>
      </c>
      <c r="B36" s="38">
        <v>0.68518518518518523</v>
      </c>
      <c r="C36" s="39">
        <v>0.82</v>
      </c>
      <c r="D36" s="40" t="str">
        <f t="shared" si="0"/>
        <v>Not Met</v>
      </c>
      <c r="E36" s="38">
        <v>0.47826086956521741</v>
      </c>
      <c r="F36" s="39">
        <v>0.52</v>
      </c>
      <c r="G36" s="40" t="str">
        <f t="shared" si="1"/>
        <v>Not Met</v>
      </c>
      <c r="H36" s="41">
        <v>115</v>
      </c>
    </row>
    <row r="37" spans="1:224" x14ac:dyDescent="0.2">
      <c r="A37" s="37" t="s">
        <v>88</v>
      </c>
      <c r="B37" s="38">
        <v>0.85214007782101164</v>
      </c>
      <c r="C37" s="39">
        <v>0.82</v>
      </c>
      <c r="D37" s="40" t="str">
        <f t="shared" si="0"/>
        <v>Met</v>
      </c>
      <c r="E37" s="38">
        <v>0.63793103448275867</v>
      </c>
      <c r="F37" s="39">
        <v>0.52</v>
      </c>
      <c r="G37" s="40" t="str">
        <f t="shared" si="1"/>
        <v>Met</v>
      </c>
      <c r="H37" s="41">
        <v>290</v>
      </c>
    </row>
    <row r="38" spans="1:224" x14ac:dyDescent="0.2">
      <c r="A38" s="37" t="s">
        <v>89</v>
      </c>
      <c r="B38" s="38">
        <v>0.89534883720930236</v>
      </c>
      <c r="C38" s="39">
        <v>0.82</v>
      </c>
      <c r="D38" s="40" t="str">
        <f t="shared" si="0"/>
        <v>Met</v>
      </c>
      <c r="E38" s="38">
        <v>0.66355140186915884</v>
      </c>
      <c r="F38" s="39">
        <v>0.52</v>
      </c>
      <c r="G38" s="40" t="str">
        <f t="shared" si="1"/>
        <v>Met</v>
      </c>
      <c r="H38" s="41">
        <v>107</v>
      </c>
    </row>
    <row r="39" spans="1:224" x14ac:dyDescent="0.2">
      <c r="A39" s="37" t="s">
        <v>90</v>
      </c>
      <c r="B39" s="38">
        <v>0.86915887850467288</v>
      </c>
      <c r="C39" s="39">
        <v>0.82</v>
      </c>
      <c r="D39" s="40" t="str">
        <f t="shared" si="0"/>
        <v>Met</v>
      </c>
      <c r="E39" s="38">
        <v>0.65853658536585369</v>
      </c>
      <c r="F39" s="39">
        <v>0.52</v>
      </c>
      <c r="G39" s="40" t="str">
        <f t="shared" si="1"/>
        <v>Met</v>
      </c>
      <c r="H39" s="41">
        <v>123</v>
      </c>
    </row>
    <row r="40" spans="1:224" x14ac:dyDescent="0.2">
      <c r="A40" s="37" t="s">
        <v>95</v>
      </c>
      <c r="B40" s="38">
        <v>0.77358490566037741</v>
      </c>
      <c r="C40" s="39">
        <v>0.82</v>
      </c>
      <c r="D40" s="40" t="str">
        <f t="shared" si="0"/>
        <v>Not Met</v>
      </c>
      <c r="E40" s="38">
        <v>0.33333333333333331</v>
      </c>
      <c r="F40" s="39">
        <v>0.52</v>
      </c>
      <c r="G40" s="40" t="str">
        <f t="shared" si="1"/>
        <v>Not Met</v>
      </c>
      <c r="H40" s="41">
        <v>54</v>
      </c>
    </row>
    <row r="41" spans="1:224" x14ac:dyDescent="0.2">
      <c r="A41" s="37" t="s">
        <v>69</v>
      </c>
      <c r="B41" s="38">
        <v>0.625</v>
      </c>
      <c r="C41" s="39">
        <v>0.82</v>
      </c>
      <c r="D41" s="40" t="str">
        <f t="shared" si="0"/>
        <v>Not Met</v>
      </c>
      <c r="E41" s="38">
        <v>0.6</v>
      </c>
      <c r="F41" s="39">
        <v>0.52</v>
      </c>
      <c r="G41" s="40" t="str">
        <f t="shared" si="1"/>
        <v>Met</v>
      </c>
      <c r="H41" s="41">
        <v>20</v>
      </c>
    </row>
    <row r="42" spans="1:224" x14ac:dyDescent="0.2">
      <c r="A42" s="37" t="s">
        <v>70</v>
      </c>
      <c r="B42" s="38">
        <v>0.91176470588235292</v>
      </c>
      <c r="C42" s="39">
        <v>0.82</v>
      </c>
      <c r="D42" s="40" t="str">
        <f t="shared" si="0"/>
        <v>Met</v>
      </c>
      <c r="E42" s="38">
        <v>0.625</v>
      </c>
      <c r="F42" s="39">
        <v>0.52</v>
      </c>
      <c r="G42" s="40" t="str">
        <f t="shared" si="1"/>
        <v>Met</v>
      </c>
      <c r="H42" s="41">
        <v>40</v>
      </c>
    </row>
    <row r="43" spans="1:224" x14ac:dyDescent="0.2">
      <c r="A43" s="37" t="s">
        <v>71</v>
      </c>
      <c r="B43" s="38">
        <v>0.82307692307692304</v>
      </c>
      <c r="C43" s="39">
        <v>0.82</v>
      </c>
      <c r="D43" s="40" t="str">
        <f t="shared" si="0"/>
        <v>Met</v>
      </c>
      <c r="E43" s="38">
        <v>0.51916376306620204</v>
      </c>
      <c r="F43" s="39">
        <v>0.52</v>
      </c>
      <c r="G43" s="40" t="str">
        <f t="shared" si="1"/>
        <v>Not Met</v>
      </c>
      <c r="H43" s="41">
        <v>287</v>
      </c>
    </row>
    <row r="44" spans="1:224" x14ac:dyDescent="0.2">
      <c r="A44" s="37" t="s">
        <v>91</v>
      </c>
      <c r="B44" s="38">
        <v>0.80952380952380953</v>
      </c>
      <c r="C44" s="39">
        <v>0.82</v>
      </c>
      <c r="D44" s="40" t="str">
        <f t="shared" si="0"/>
        <v>Not Met</v>
      </c>
      <c r="E44" s="38">
        <v>0.58181818181818179</v>
      </c>
      <c r="F44" s="39">
        <v>0.52</v>
      </c>
      <c r="G44" s="40" t="str">
        <f t="shared" si="1"/>
        <v>Met</v>
      </c>
      <c r="H44" s="41">
        <v>55</v>
      </c>
    </row>
    <row r="45" spans="1:224" ht="14.25" x14ac:dyDescent="0.2">
      <c r="A45" s="6" t="s">
        <v>73</v>
      </c>
      <c r="B45" s="42">
        <v>0.82499999999999996</v>
      </c>
      <c r="C45" s="39">
        <v>0.82</v>
      </c>
      <c r="D45" s="40" t="str">
        <f t="shared" si="0"/>
        <v>Met</v>
      </c>
      <c r="E45" s="42">
        <v>0.51900000000000002</v>
      </c>
      <c r="F45" s="39">
        <v>0.52</v>
      </c>
      <c r="G45" s="40" t="str">
        <f t="shared" si="1"/>
        <v>Not Met</v>
      </c>
      <c r="H45" s="46">
        <f>SUM(H6:H44)</f>
        <v>2591</v>
      </c>
    </row>
    <row r="46" spans="1:224" s="44" customFormat="1" ht="21" customHeight="1" x14ac:dyDescent="0.2">
      <c r="A46" s="44" t="s">
        <v>128</v>
      </c>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row>
    <row r="47" spans="1:224" s="13" customFormat="1" ht="12.75" customHeight="1" x14ac:dyDescent="0.2">
      <c r="A47" s="90" t="s">
        <v>129</v>
      </c>
      <c r="B47" s="90"/>
      <c r="C47" s="90"/>
      <c r="D47" s="90"/>
      <c r="E47" s="90"/>
      <c r="F47" s="90"/>
      <c r="G47" s="90"/>
      <c r="H47" s="90"/>
    </row>
    <row r="48" spans="1:224" s="13" customFormat="1" x14ac:dyDescent="0.2">
      <c r="A48" s="86" t="s">
        <v>22</v>
      </c>
      <c r="B48" s="86"/>
      <c r="C48" s="86"/>
      <c r="D48" s="86"/>
      <c r="E48" s="86"/>
      <c r="F48" s="86"/>
      <c r="G48" s="86"/>
      <c r="H48" s="44"/>
    </row>
  </sheetData>
  <sortState ref="A7:H49">
    <sortCondition ref="A6:A49"/>
  </sortState>
  <mergeCells count="12">
    <mergeCell ref="A48:G48"/>
    <mergeCell ref="A1:H1"/>
    <mergeCell ref="A4:A5"/>
    <mergeCell ref="A47:H47"/>
    <mergeCell ref="E4:E5"/>
    <mergeCell ref="H4:H5"/>
    <mergeCell ref="B4:B5"/>
    <mergeCell ref="A2:H2"/>
    <mergeCell ref="C4:C5"/>
    <mergeCell ref="D4:D5"/>
    <mergeCell ref="F4:F5"/>
    <mergeCell ref="G4:G5"/>
  </mergeCells>
  <phoneticPr fontId="2" type="noConversion"/>
  <hyperlinks>
    <hyperlink ref="A48:G48" r:id="rId1" display="This indicator is addressed more fully in the State Performance Plan (SPP) and the Annual Performance Report (APR)"/>
  </hyperlinks>
  <printOptions horizontalCentered="1"/>
  <pageMargins left="0.25" right="0.25" top="0.25" bottom="0.25" header="0" footer="0"/>
  <pageSetup scale="78" orientation="landscape" r:id="rId2"/>
  <headerFooter alignWithMargins="0"/>
  <webPublishItems count="1">
    <webPublishItem id="14345" divId="FFY05PublicReporting_14345" sourceType="sheet" destinationFile="C:\Documents and Settings\ridgwaya.DMR-B23\My Documents\SPP\SPP-APR Feb1 2008\Publlic Reporting\3b-ChildOutcomes07.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P48"/>
  <sheetViews>
    <sheetView zoomScaleNormal="100" zoomScaleSheetLayoutView="100" workbookViewId="0">
      <selection sqref="A1:H1"/>
    </sheetView>
  </sheetViews>
  <sheetFormatPr defaultColWidth="45.140625" defaultRowHeight="12.75" x14ac:dyDescent="0.2"/>
  <cols>
    <col min="1" max="1" width="36.28515625" style="10" bestFit="1" customWidth="1"/>
    <col min="2" max="2" width="29.5703125" style="10" customWidth="1"/>
    <col min="3" max="3" width="14.28515625" style="10" customWidth="1"/>
    <col min="4" max="4" width="11.85546875" style="10" bestFit="1" customWidth="1"/>
    <col min="5" max="5" width="30.85546875" style="10" customWidth="1"/>
    <col min="6" max="6" width="15.28515625" style="10" customWidth="1"/>
    <col min="7" max="7" width="13.85546875" style="10" customWidth="1"/>
    <col min="8" max="8" width="15.140625" style="10" customWidth="1"/>
    <col min="9" max="16384" width="45.140625" style="10"/>
  </cols>
  <sheetData>
    <row r="1" spans="1:8" ht="24.75" customHeight="1" x14ac:dyDescent="0.2">
      <c r="A1" s="79" t="s">
        <v>111</v>
      </c>
      <c r="B1" s="79"/>
      <c r="C1" s="79"/>
      <c r="D1" s="79"/>
      <c r="E1" s="79"/>
      <c r="F1" s="79"/>
      <c r="G1" s="79"/>
      <c r="H1" s="79"/>
    </row>
    <row r="2" spans="1:8" ht="33.75" customHeight="1" x14ac:dyDescent="0.2">
      <c r="A2" s="83" t="s">
        <v>23</v>
      </c>
      <c r="B2" s="84"/>
      <c r="C2" s="84"/>
      <c r="D2" s="84"/>
      <c r="E2" s="84"/>
      <c r="F2" s="84"/>
      <c r="G2" s="84"/>
      <c r="H2" s="85"/>
    </row>
    <row r="3" spans="1:8" ht="4.5" customHeight="1" x14ac:dyDescent="0.2"/>
    <row r="4" spans="1:8" s="35" customFormat="1" ht="60.75" customHeight="1" x14ac:dyDescent="0.2">
      <c r="A4" s="88" t="s">
        <v>0</v>
      </c>
      <c r="B4" s="88" t="s">
        <v>49</v>
      </c>
      <c r="C4" s="88" t="s">
        <v>107</v>
      </c>
      <c r="D4" s="88" t="s">
        <v>74</v>
      </c>
      <c r="E4" s="88" t="s">
        <v>48</v>
      </c>
      <c r="F4" s="88" t="s">
        <v>113</v>
      </c>
      <c r="G4" s="88" t="s">
        <v>74</v>
      </c>
      <c r="H4" s="88" t="s">
        <v>110</v>
      </c>
    </row>
    <row r="5" spans="1:8" s="35" customFormat="1" ht="4.5" customHeight="1" x14ac:dyDescent="0.2">
      <c r="A5" s="89"/>
      <c r="B5" s="89"/>
      <c r="C5" s="89"/>
      <c r="D5" s="89"/>
      <c r="E5" s="89"/>
      <c r="F5" s="89"/>
      <c r="G5" s="89"/>
      <c r="H5" s="89"/>
    </row>
    <row r="6" spans="1:8" x14ac:dyDescent="0.2">
      <c r="A6" s="37" t="s">
        <v>50</v>
      </c>
      <c r="B6" s="38">
        <v>0.76666666666666672</v>
      </c>
      <c r="C6" s="39">
        <v>0.82</v>
      </c>
      <c r="D6" s="40" t="str">
        <f>IF(B6&gt;=C6,"Met", "Not Met")</f>
        <v>Not Met</v>
      </c>
      <c r="E6" s="38">
        <v>0.28125</v>
      </c>
      <c r="F6" s="39">
        <v>0.65</v>
      </c>
      <c r="G6" s="40" t="str">
        <f>IF(E6&gt;=F6,"Met", "Not Met")</f>
        <v>Not Met</v>
      </c>
      <c r="H6" s="41">
        <v>64</v>
      </c>
    </row>
    <row r="7" spans="1:8" x14ac:dyDescent="0.2">
      <c r="A7" s="37" t="s">
        <v>51</v>
      </c>
      <c r="B7" s="38">
        <v>0.86956521739130432</v>
      </c>
      <c r="C7" s="39">
        <v>0.82</v>
      </c>
      <c r="D7" s="40" t="str">
        <f t="shared" ref="D7:D45" si="0">IF(B7&gt;=C7,"Met", "Not Met")</f>
        <v>Met</v>
      </c>
      <c r="E7" s="38">
        <v>0.54081632653061229</v>
      </c>
      <c r="F7" s="39">
        <v>0.65</v>
      </c>
      <c r="G7" s="40" t="str">
        <f t="shared" ref="G7:G45" si="1">IF(E7&gt;=F7,"Met", "Not Met")</f>
        <v>Not Met</v>
      </c>
      <c r="H7" s="41">
        <v>98</v>
      </c>
    </row>
    <row r="8" spans="1:8" x14ac:dyDescent="0.2">
      <c r="A8" s="37" t="s">
        <v>52</v>
      </c>
      <c r="B8" s="38">
        <v>0.83333333333333337</v>
      </c>
      <c r="C8" s="39">
        <v>0.82</v>
      </c>
      <c r="D8" s="40" t="str">
        <f t="shared" si="0"/>
        <v>Met</v>
      </c>
      <c r="E8" s="38">
        <v>0.86956521739130432</v>
      </c>
      <c r="F8" s="39">
        <v>0.65</v>
      </c>
      <c r="G8" s="40" t="str">
        <f t="shared" si="1"/>
        <v>Met</v>
      </c>
      <c r="H8" s="41">
        <v>23</v>
      </c>
    </row>
    <row r="9" spans="1:8" x14ac:dyDescent="0.2">
      <c r="A9" s="37" t="s">
        <v>94</v>
      </c>
      <c r="B9" s="38">
        <v>0.83333333333333337</v>
      </c>
      <c r="C9" s="39">
        <v>0.82</v>
      </c>
      <c r="D9" s="40" t="str">
        <f t="shared" si="0"/>
        <v>Met</v>
      </c>
      <c r="E9" s="38">
        <v>0.82499999999999996</v>
      </c>
      <c r="F9" s="39">
        <v>0.65</v>
      </c>
      <c r="G9" s="40" t="str">
        <f t="shared" si="1"/>
        <v>Met</v>
      </c>
      <c r="H9" s="41">
        <v>40</v>
      </c>
    </row>
    <row r="10" spans="1:8" x14ac:dyDescent="0.2">
      <c r="A10" s="37" t="s">
        <v>53</v>
      </c>
      <c r="B10" s="38">
        <v>0.7142857142857143</v>
      </c>
      <c r="C10" s="39">
        <v>0.82</v>
      </c>
      <c r="D10" s="40" t="str">
        <f t="shared" si="0"/>
        <v>Not Met</v>
      </c>
      <c r="E10" s="38">
        <v>0.48</v>
      </c>
      <c r="F10" s="39">
        <v>0.65</v>
      </c>
      <c r="G10" s="40" t="str">
        <f t="shared" si="1"/>
        <v>Not Met</v>
      </c>
      <c r="H10" s="41">
        <v>25</v>
      </c>
    </row>
    <row r="11" spans="1:8" x14ac:dyDescent="0.2">
      <c r="A11" s="37" t="s">
        <v>54</v>
      </c>
      <c r="B11" s="38">
        <v>0.859375</v>
      </c>
      <c r="C11" s="39">
        <v>0.82</v>
      </c>
      <c r="D11" s="40" t="str">
        <f t="shared" si="0"/>
        <v>Met</v>
      </c>
      <c r="E11" s="38">
        <v>0.7441860465116279</v>
      </c>
      <c r="F11" s="39">
        <v>0.65</v>
      </c>
      <c r="G11" s="40" t="str">
        <f t="shared" si="1"/>
        <v>Met</v>
      </c>
      <c r="H11" s="41">
        <v>86</v>
      </c>
    </row>
    <row r="12" spans="1:8" x14ac:dyDescent="0.2">
      <c r="A12" s="37" t="s">
        <v>136</v>
      </c>
      <c r="B12" s="38">
        <v>0.84375</v>
      </c>
      <c r="C12" s="39">
        <v>0.82</v>
      </c>
      <c r="D12" s="40" t="str">
        <f t="shared" si="0"/>
        <v>Met</v>
      </c>
      <c r="E12" s="38">
        <v>0.76923076923076927</v>
      </c>
      <c r="F12" s="39">
        <v>0.65</v>
      </c>
      <c r="G12" s="40" t="str">
        <f t="shared" si="1"/>
        <v>Met</v>
      </c>
      <c r="H12" s="41">
        <v>39</v>
      </c>
    </row>
    <row r="13" spans="1:8" x14ac:dyDescent="0.2">
      <c r="A13" s="37" t="s">
        <v>80</v>
      </c>
      <c r="B13" s="38">
        <v>0.7142857142857143</v>
      </c>
      <c r="C13" s="39">
        <v>0.82</v>
      </c>
      <c r="D13" s="40" t="str">
        <f t="shared" si="0"/>
        <v>Not Met</v>
      </c>
      <c r="E13" s="38">
        <v>0.69565217391304346</v>
      </c>
      <c r="F13" s="39">
        <v>0.65</v>
      </c>
      <c r="G13" s="40" t="str">
        <f t="shared" si="1"/>
        <v>Met</v>
      </c>
      <c r="H13" s="41">
        <v>23</v>
      </c>
    </row>
    <row r="14" spans="1:8" x14ac:dyDescent="0.2">
      <c r="A14" s="37" t="s">
        <v>127</v>
      </c>
      <c r="B14" s="38">
        <v>0.4</v>
      </c>
      <c r="C14" s="39">
        <v>0.82</v>
      </c>
      <c r="D14" s="40" t="str">
        <f t="shared" si="0"/>
        <v>Not Met</v>
      </c>
      <c r="E14" s="38">
        <v>0.33333333333333331</v>
      </c>
      <c r="F14" s="39">
        <v>0.65</v>
      </c>
      <c r="G14" s="40" t="str">
        <f t="shared" si="1"/>
        <v>Not Met</v>
      </c>
      <c r="H14" s="41">
        <v>6</v>
      </c>
    </row>
    <row r="15" spans="1:8" x14ac:dyDescent="0.2">
      <c r="A15" s="37" t="s">
        <v>55</v>
      </c>
      <c r="B15" s="38">
        <v>0.9555555555555556</v>
      </c>
      <c r="C15" s="39">
        <v>0.82</v>
      </c>
      <c r="D15" s="40" t="str">
        <f t="shared" si="0"/>
        <v>Met</v>
      </c>
      <c r="E15" s="38">
        <v>0.81818181818181823</v>
      </c>
      <c r="F15" s="39">
        <v>0.65</v>
      </c>
      <c r="G15" s="40" t="str">
        <f t="shared" si="1"/>
        <v>Met</v>
      </c>
      <c r="H15" s="41">
        <v>55</v>
      </c>
    </row>
    <row r="16" spans="1:8" x14ac:dyDescent="0.2">
      <c r="A16" s="37" t="s">
        <v>81</v>
      </c>
      <c r="B16" s="38">
        <v>0.83333333333333337</v>
      </c>
      <c r="C16" s="39">
        <v>0.82</v>
      </c>
      <c r="D16" s="40" t="str">
        <f t="shared" si="0"/>
        <v>Met</v>
      </c>
      <c r="E16" s="38">
        <v>0.625</v>
      </c>
      <c r="F16" s="39">
        <v>0.65</v>
      </c>
      <c r="G16" s="40" t="str">
        <f t="shared" si="1"/>
        <v>Not Met</v>
      </c>
      <c r="H16" s="41">
        <v>24</v>
      </c>
    </row>
    <row r="17" spans="1:8" x14ac:dyDescent="0.2">
      <c r="A17" s="37" t="s">
        <v>56</v>
      </c>
      <c r="B17" s="38">
        <v>0.80882352941176472</v>
      </c>
      <c r="C17" s="39">
        <v>0.82</v>
      </c>
      <c r="D17" s="40" t="str">
        <f t="shared" si="0"/>
        <v>Not Met</v>
      </c>
      <c r="E17" s="38">
        <v>0.56756756756756754</v>
      </c>
      <c r="F17" s="39">
        <v>0.65</v>
      </c>
      <c r="G17" s="40" t="str">
        <f t="shared" si="1"/>
        <v>Not Met</v>
      </c>
      <c r="H17" s="41">
        <v>74</v>
      </c>
    </row>
    <row r="18" spans="1:8" x14ac:dyDescent="0.2">
      <c r="A18" s="5" t="s">
        <v>57</v>
      </c>
      <c r="B18" s="38">
        <v>0.82352941176470584</v>
      </c>
      <c r="C18" s="39">
        <v>0.82</v>
      </c>
      <c r="D18" s="40" t="str">
        <f t="shared" si="0"/>
        <v>Met</v>
      </c>
      <c r="E18" s="38">
        <v>0.76642335766423353</v>
      </c>
      <c r="F18" s="39">
        <v>0.65</v>
      </c>
      <c r="G18" s="40" t="str">
        <f t="shared" si="1"/>
        <v>Met</v>
      </c>
      <c r="H18" s="41">
        <v>137</v>
      </c>
    </row>
    <row r="19" spans="1:8" x14ac:dyDescent="0.2">
      <c r="A19" s="37" t="s">
        <v>58</v>
      </c>
      <c r="B19" s="38">
        <v>0.55555555555555558</v>
      </c>
      <c r="C19" s="39">
        <v>0.82</v>
      </c>
      <c r="D19" s="40" t="str">
        <f t="shared" si="0"/>
        <v>Not Met</v>
      </c>
      <c r="E19" s="38">
        <v>0.80952380952380953</v>
      </c>
      <c r="F19" s="39">
        <v>0.65</v>
      </c>
      <c r="G19" s="40" t="str">
        <f t="shared" si="1"/>
        <v>Met</v>
      </c>
      <c r="H19" s="41">
        <v>21</v>
      </c>
    </row>
    <row r="20" spans="1:8" x14ac:dyDescent="0.2">
      <c r="A20" s="37" t="s">
        <v>82</v>
      </c>
      <c r="B20" s="38">
        <v>0.80769230769230771</v>
      </c>
      <c r="C20" s="39">
        <v>0.82</v>
      </c>
      <c r="D20" s="40" t="str">
        <f t="shared" si="0"/>
        <v>Not Met</v>
      </c>
      <c r="E20" s="38">
        <v>0.48148148148148145</v>
      </c>
      <c r="F20" s="39">
        <v>0.65</v>
      </c>
      <c r="G20" s="40" t="str">
        <f t="shared" si="1"/>
        <v>Not Met</v>
      </c>
      <c r="H20" s="41">
        <v>27</v>
      </c>
    </row>
    <row r="21" spans="1:8" x14ac:dyDescent="0.2">
      <c r="A21" s="37" t="s">
        <v>83</v>
      </c>
      <c r="B21" s="38">
        <v>0.77142857142857146</v>
      </c>
      <c r="C21" s="39">
        <v>0.82</v>
      </c>
      <c r="D21" s="40" t="str">
        <f t="shared" si="0"/>
        <v>Not Met</v>
      </c>
      <c r="E21" s="38">
        <v>0.68888888888888888</v>
      </c>
      <c r="F21" s="39">
        <v>0.65</v>
      </c>
      <c r="G21" s="40" t="str">
        <f t="shared" si="1"/>
        <v>Met</v>
      </c>
      <c r="H21" s="41">
        <v>45</v>
      </c>
    </row>
    <row r="22" spans="1:8" x14ac:dyDescent="0.2">
      <c r="A22" s="37" t="s">
        <v>84</v>
      </c>
      <c r="B22" s="38">
        <v>0.71212121212121215</v>
      </c>
      <c r="C22" s="39">
        <v>0.82</v>
      </c>
      <c r="D22" s="40" t="str">
        <f t="shared" si="0"/>
        <v>Not Met</v>
      </c>
      <c r="E22" s="38">
        <v>0.65934065934065933</v>
      </c>
      <c r="F22" s="39">
        <v>0.65</v>
      </c>
      <c r="G22" s="40" t="str">
        <f t="shared" si="1"/>
        <v>Met</v>
      </c>
      <c r="H22" s="41">
        <v>91</v>
      </c>
    </row>
    <row r="23" spans="1:8" x14ac:dyDescent="0.2">
      <c r="A23" s="37" t="s">
        <v>85</v>
      </c>
      <c r="B23" s="38">
        <v>0.86111111111111116</v>
      </c>
      <c r="C23" s="39">
        <v>0.82</v>
      </c>
      <c r="D23" s="40" t="str">
        <f t="shared" si="0"/>
        <v>Met</v>
      </c>
      <c r="E23" s="38">
        <v>0.5</v>
      </c>
      <c r="F23" s="39">
        <v>0.65</v>
      </c>
      <c r="G23" s="40" t="str">
        <f t="shared" si="1"/>
        <v>Not Met</v>
      </c>
      <c r="H23" s="41">
        <v>42</v>
      </c>
    </row>
    <row r="24" spans="1:8" x14ac:dyDescent="0.2">
      <c r="A24" s="37" t="s">
        <v>130</v>
      </c>
      <c r="B24" s="38">
        <v>1</v>
      </c>
      <c r="C24" s="39">
        <v>0.82</v>
      </c>
      <c r="D24" s="40" t="str">
        <f t="shared" si="0"/>
        <v>Met</v>
      </c>
      <c r="E24" s="38">
        <v>1</v>
      </c>
      <c r="F24" s="39">
        <v>0.65</v>
      </c>
      <c r="G24" s="40" t="str">
        <f t="shared" si="1"/>
        <v>Met</v>
      </c>
      <c r="H24" s="41">
        <v>6</v>
      </c>
    </row>
    <row r="25" spans="1:8" x14ac:dyDescent="0.2">
      <c r="A25" s="37" t="s">
        <v>59</v>
      </c>
      <c r="B25" s="38">
        <v>0.71014492753623193</v>
      </c>
      <c r="C25" s="39">
        <v>0.82</v>
      </c>
      <c r="D25" s="40" t="str">
        <f t="shared" si="0"/>
        <v>Not Met</v>
      </c>
      <c r="E25" s="38">
        <v>0.58823529411764708</v>
      </c>
      <c r="F25" s="39">
        <v>0.65</v>
      </c>
      <c r="G25" s="40" t="str">
        <f t="shared" si="1"/>
        <v>Not Met</v>
      </c>
      <c r="H25" s="41">
        <v>85</v>
      </c>
    </row>
    <row r="26" spans="1:8" x14ac:dyDescent="0.2">
      <c r="A26" s="37" t="s">
        <v>60</v>
      </c>
      <c r="B26" s="38">
        <v>0.989247311827957</v>
      </c>
      <c r="C26" s="39">
        <v>0.82</v>
      </c>
      <c r="D26" s="40" t="str">
        <f t="shared" si="0"/>
        <v>Met</v>
      </c>
      <c r="E26" s="38">
        <v>0.86178861788617889</v>
      </c>
      <c r="F26" s="39">
        <v>0.65</v>
      </c>
      <c r="G26" s="40" t="str">
        <f t="shared" si="1"/>
        <v>Met</v>
      </c>
      <c r="H26" s="41">
        <v>123</v>
      </c>
    </row>
    <row r="27" spans="1:8" x14ac:dyDescent="0.2">
      <c r="A27" s="37" t="s">
        <v>61</v>
      </c>
      <c r="B27" s="38">
        <v>0.83333333333333337</v>
      </c>
      <c r="C27" s="39">
        <v>0.82</v>
      </c>
      <c r="D27" s="40" t="str">
        <f t="shared" si="0"/>
        <v>Met</v>
      </c>
      <c r="E27" s="38">
        <v>0.66666666666666663</v>
      </c>
      <c r="F27" s="39">
        <v>0.65</v>
      </c>
      <c r="G27" s="40" t="str">
        <f t="shared" si="1"/>
        <v>Met</v>
      </c>
      <c r="H27" s="41">
        <v>18</v>
      </c>
    </row>
    <row r="28" spans="1:8" x14ac:dyDescent="0.2">
      <c r="A28" s="37" t="s">
        <v>62</v>
      </c>
      <c r="B28" s="38">
        <v>0.9</v>
      </c>
      <c r="C28" s="39">
        <v>0.82</v>
      </c>
      <c r="D28" s="40" t="str">
        <f t="shared" si="0"/>
        <v>Met</v>
      </c>
      <c r="E28" s="38">
        <v>0.92</v>
      </c>
      <c r="F28" s="39">
        <v>0.65</v>
      </c>
      <c r="G28" s="40" t="str">
        <f t="shared" si="1"/>
        <v>Met</v>
      </c>
      <c r="H28" s="41">
        <v>25</v>
      </c>
    </row>
    <row r="29" spans="1:8" x14ac:dyDescent="0.2">
      <c r="A29" s="37" t="s">
        <v>63</v>
      </c>
      <c r="B29" s="38">
        <v>0.9</v>
      </c>
      <c r="C29" s="39">
        <v>0.82</v>
      </c>
      <c r="D29" s="40" t="str">
        <f t="shared" si="0"/>
        <v>Met</v>
      </c>
      <c r="E29" s="38">
        <v>0.63636363636363635</v>
      </c>
      <c r="F29" s="39">
        <v>0.65</v>
      </c>
      <c r="G29" s="40" t="str">
        <f t="shared" si="1"/>
        <v>Not Met</v>
      </c>
      <c r="H29" s="41">
        <v>33</v>
      </c>
    </row>
    <row r="30" spans="1:8" x14ac:dyDescent="0.2">
      <c r="A30" s="37" t="s">
        <v>86</v>
      </c>
      <c r="B30" s="38">
        <v>0.88235294117647056</v>
      </c>
      <c r="C30" s="39">
        <v>0.82</v>
      </c>
      <c r="D30" s="40" t="str">
        <f t="shared" si="0"/>
        <v>Met</v>
      </c>
      <c r="E30" s="38">
        <v>0.7857142857142857</v>
      </c>
      <c r="F30" s="39">
        <v>0.65</v>
      </c>
      <c r="G30" s="40" t="str">
        <f t="shared" si="1"/>
        <v>Met</v>
      </c>
      <c r="H30" s="41">
        <v>56</v>
      </c>
    </row>
    <row r="31" spans="1:8" x14ac:dyDescent="0.2">
      <c r="A31" s="37" t="s">
        <v>64</v>
      </c>
      <c r="B31" s="38">
        <v>0.875</v>
      </c>
      <c r="C31" s="39">
        <v>0.82</v>
      </c>
      <c r="D31" s="40" t="str">
        <f t="shared" si="0"/>
        <v>Met</v>
      </c>
      <c r="E31" s="38">
        <v>0</v>
      </c>
      <c r="F31" s="39">
        <v>0.65</v>
      </c>
      <c r="G31" s="40" t="str">
        <f t="shared" si="1"/>
        <v>Not Met</v>
      </c>
      <c r="H31" s="41">
        <v>16</v>
      </c>
    </row>
    <row r="32" spans="1:8" x14ac:dyDescent="0.2">
      <c r="A32" s="37" t="s">
        <v>65</v>
      </c>
      <c r="B32" s="38">
        <v>0.82</v>
      </c>
      <c r="C32" s="39">
        <v>0.82</v>
      </c>
      <c r="D32" s="40" t="str">
        <f t="shared" si="0"/>
        <v>Met</v>
      </c>
      <c r="E32" s="38">
        <v>0.65573770491803274</v>
      </c>
      <c r="F32" s="39">
        <v>0.65</v>
      </c>
      <c r="G32" s="40" t="str">
        <f t="shared" si="1"/>
        <v>Met</v>
      </c>
      <c r="H32" s="41">
        <v>122</v>
      </c>
    </row>
    <row r="33" spans="1:224" x14ac:dyDescent="0.2">
      <c r="A33" s="37" t="s">
        <v>87</v>
      </c>
      <c r="B33" s="38">
        <v>1</v>
      </c>
      <c r="C33" s="39">
        <v>0.82</v>
      </c>
      <c r="D33" s="40" t="str">
        <f t="shared" si="0"/>
        <v>Met</v>
      </c>
      <c r="E33" s="38">
        <v>0.8</v>
      </c>
      <c r="F33" s="39">
        <v>0.65</v>
      </c>
      <c r="G33" s="40" t="str">
        <f t="shared" si="1"/>
        <v>Met</v>
      </c>
      <c r="H33" s="41">
        <v>5</v>
      </c>
    </row>
    <row r="34" spans="1:224" x14ac:dyDescent="0.2">
      <c r="A34" s="37" t="s">
        <v>66</v>
      </c>
      <c r="B34" s="38">
        <v>0.5</v>
      </c>
      <c r="C34" s="39">
        <v>0.82</v>
      </c>
      <c r="D34" s="40" t="str">
        <f t="shared" si="0"/>
        <v>Not Met</v>
      </c>
      <c r="E34" s="38">
        <v>0.73333333333333328</v>
      </c>
      <c r="F34" s="39">
        <v>0.65</v>
      </c>
      <c r="G34" s="40" t="str">
        <f t="shared" si="1"/>
        <v>Met</v>
      </c>
      <c r="H34" s="41">
        <v>15</v>
      </c>
    </row>
    <row r="35" spans="1:224" x14ac:dyDescent="0.2">
      <c r="A35" s="37" t="s">
        <v>67</v>
      </c>
      <c r="B35" s="38">
        <v>0.76</v>
      </c>
      <c r="C35" s="39">
        <v>0.82</v>
      </c>
      <c r="D35" s="40" t="str">
        <f t="shared" si="0"/>
        <v>Not Met</v>
      </c>
      <c r="E35" s="38">
        <v>0.75</v>
      </c>
      <c r="F35" s="39">
        <v>0.65</v>
      </c>
      <c r="G35" s="40" t="str">
        <f t="shared" si="1"/>
        <v>Met</v>
      </c>
      <c r="H35" s="41">
        <v>76</v>
      </c>
    </row>
    <row r="36" spans="1:224" x14ac:dyDescent="0.2">
      <c r="A36" s="37" t="s">
        <v>68</v>
      </c>
      <c r="B36" s="38">
        <v>0.77215189873417722</v>
      </c>
      <c r="C36" s="39">
        <v>0.82</v>
      </c>
      <c r="D36" s="40" t="str">
        <f t="shared" si="0"/>
        <v>Not Met</v>
      </c>
      <c r="E36" s="38">
        <v>0.68695652173913047</v>
      </c>
      <c r="F36" s="39">
        <v>0.65</v>
      </c>
      <c r="G36" s="40" t="str">
        <f t="shared" si="1"/>
        <v>Met</v>
      </c>
      <c r="H36" s="41">
        <v>115</v>
      </c>
    </row>
    <row r="37" spans="1:224" x14ac:dyDescent="0.2">
      <c r="A37" s="37" t="s">
        <v>88</v>
      </c>
      <c r="B37" s="38">
        <v>0.93488372093023253</v>
      </c>
      <c r="C37" s="39">
        <v>0.82</v>
      </c>
      <c r="D37" s="40" t="str">
        <f t="shared" si="0"/>
        <v>Met</v>
      </c>
      <c r="E37" s="38">
        <v>0.83793103448275863</v>
      </c>
      <c r="F37" s="39">
        <v>0.65</v>
      </c>
      <c r="G37" s="40" t="str">
        <f t="shared" si="1"/>
        <v>Met</v>
      </c>
      <c r="H37" s="41">
        <v>290</v>
      </c>
    </row>
    <row r="38" spans="1:224" x14ac:dyDescent="0.2">
      <c r="A38" s="37" t="s">
        <v>89</v>
      </c>
      <c r="B38" s="38">
        <v>0.87179487179487181</v>
      </c>
      <c r="C38" s="39">
        <v>0.82</v>
      </c>
      <c r="D38" s="40" t="str">
        <f t="shared" si="0"/>
        <v>Met</v>
      </c>
      <c r="E38" s="38">
        <v>0.76635514018691586</v>
      </c>
      <c r="F38" s="39">
        <v>0.65</v>
      </c>
      <c r="G38" s="40" t="str">
        <f t="shared" si="1"/>
        <v>Met</v>
      </c>
      <c r="H38" s="41">
        <v>107</v>
      </c>
    </row>
    <row r="39" spans="1:224" x14ac:dyDescent="0.2">
      <c r="A39" s="37" t="s">
        <v>90</v>
      </c>
      <c r="B39" s="38">
        <v>0.88749999999999996</v>
      </c>
      <c r="C39" s="39">
        <v>0.82</v>
      </c>
      <c r="D39" s="40" t="str">
        <f t="shared" si="0"/>
        <v>Met</v>
      </c>
      <c r="E39" s="38">
        <v>0.87804878048780488</v>
      </c>
      <c r="F39" s="39">
        <v>0.65</v>
      </c>
      <c r="G39" s="40" t="str">
        <f t="shared" si="1"/>
        <v>Met</v>
      </c>
      <c r="H39" s="41">
        <v>123</v>
      </c>
    </row>
    <row r="40" spans="1:224" x14ac:dyDescent="0.2">
      <c r="A40" s="37" t="s">
        <v>95</v>
      </c>
      <c r="B40" s="38">
        <v>0.78431372549019607</v>
      </c>
      <c r="C40" s="39">
        <v>0.82</v>
      </c>
      <c r="D40" s="40" t="str">
        <f t="shared" si="0"/>
        <v>Not Met</v>
      </c>
      <c r="E40" s="38">
        <v>0.40740740740740738</v>
      </c>
      <c r="F40" s="39">
        <v>0.65</v>
      </c>
      <c r="G40" s="40" t="str">
        <f t="shared" si="1"/>
        <v>Not Met</v>
      </c>
      <c r="H40" s="41">
        <v>54</v>
      </c>
    </row>
    <row r="41" spans="1:224" x14ac:dyDescent="0.2">
      <c r="A41" s="37" t="s">
        <v>69</v>
      </c>
      <c r="B41" s="38">
        <v>0.61538461538461542</v>
      </c>
      <c r="C41" s="39">
        <v>0.82</v>
      </c>
      <c r="D41" s="40" t="str">
        <f t="shared" si="0"/>
        <v>Not Met</v>
      </c>
      <c r="E41" s="38">
        <v>0.75</v>
      </c>
      <c r="F41" s="39">
        <v>0.65</v>
      </c>
      <c r="G41" s="40" t="str">
        <f t="shared" si="1"/>
        <v>Met</v>
      </c>
      <c r="H41" s="41">
        <v>20</v>
      </c>
    </row>
    <row r="42" spans="1:224" x14ac:dyDescent="0.2">
      <c r="A42" s="37" t="s">
        <v>70</v>
      </c>
      <c r="B42" s="38">
        <v>0.90625</v>
      </c>
      <c r="C42" s="39">
        <v>0.82</v>
      </c>
      <c r="D42" s="40" t="str">
        <f t="shared" si="0"/>
        <v>Met</v>
      </c>
      <c r="E42" s="38">
        <v>0.75</v>
      </c>
      <c r="F42" s="39">
        <v>0.65</v>
      </c>
      <c r="G42" s="40" t="str">
        <f t="shared" si="1"/>
        <v>Met</v>
      </c>
      <c r="H42" s="41">
        <v>40</v>
      </c>
    </row>
    <row r="43" spans="1:224" x14ac:dyDescent="0.2">
      <c r="A43" s="37" t="s">
        <v>71</v>
      </c>
      <c r="B43" s="38">
        <v>0.80888888888888888</v>
      </c>
      <c r="C43" s="39">
        <v>0.82</v>
      </c>
      <c r="D43" s="40" t="str">
        <f t="shared" si="0"/>
        <v>Not Met</v>
      </c>
      <c r="E43" s="38">
        <v>0.73170731707317072</v>
      </c>
      <c r="F43" s="39">
        <v>0.65</v>
      </c>
      <c r="G43" s="40" t="str">
        <f t="shared" si="1"/>
        <v>Met</v>
      </c>
      <c r="H43" s="41">
        <v>287</v>
      </c>
    </row>
    <row r="44" spans="1:224" x14ac:dyDescent="0.2">
      <c r="A44" s="37" t="s">
        <v>91</v>
      </c>
      <c r="B44" s="38">
        <v>0.84615384615384615</v>
      </c>
      <c r="C44" s="39">
        <v>0.82</v>
      </c>
      <c r="D44" s="40" t="str">
        <f t="shared" si="0"/>
        <v>Met</v>
      </c>
      <c r="E44" s="38">
        <v>0.78181818181818186</v>
      </c>
      <c r="F44" s="39">
        <v>0.65</v>
      </c>
      <c r="G44" s="40" t="str">
        <f t="shared" si="1"/>
        <v>Met</v>
      </c>
      <c r="H44" s="41">
        <v>55</v>
      </c>
    </row>
    <row r="45" spans="1:224" s="47" customFormat="1" x14ac:dyDescent="0.2">
      <c r="A45" s="6" t="s">
        <v>73</v>
      </c>
      <c r="B45" s="18">
        <v>0.83599999999999997</v>
      </c>
      <c r="C45" s="39">
        <v>0.82</v>
      </c>
      <c r="D45" s="40" t="str">
        <f t="shared" si="0"/>
        <v>Met</v>
      </c>
      <c r="E45" s="18">
        <v>0.71099999999999997</v>
      </c>
      <c r="F45" s="39">
        <v>0.65</v>
      </c>
      <c r="G45" s="40" t="str">
        <f t="shared" si="1"/>
        <v>Met</v>
      </c>
      <c r="H45" s="41">
        <f>SUM(H6:H44)</f>
        <v>2591</v>
      </c>
    </row>
    <row r="46" spans="1:224" s="44" customFormat="1" ht="21" customHeight="1" x14ac:dyDescent="0.2">
      <c r="A46" s="44" t="s">
        <v>128</v>
      </c>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row>
    <row r="47" spans="1:224" s="13" customFormat="1" ht="12.75" customHeight="1" x14ac:dyDescent="0.2">
      <c r="A47" s="90" t="s">
        <v>129</v>
      </c>
      <c r="B47" s="90"/>
      <c r="C47" s="90"/>
      <c r="D47" s="90"/>
      <c r="E47" s="90"/>
      <c r="F47" s="90"/>
      <c r="G47" s="90"/>
      <c r="H47" s="90"/>
    </row>
    <row r="48" spans="1:224" s="13" customFormat="1" x14ac:dyDescent="0.2">
      <c r="A48" s="86" t="s">
        <v>22</v>
      </c>
      <c r="B48" s="86"/>
      <c r="C48" s="86"/>
      <c r="D48" s="86"/>
      <c r="E48" s="86"/>
      <c r="F48" s="86"/>
      <c r="G48" s="86"/>
      <c r="H48" s="44"/>
    </row>
  </sheetData>
  <sortState ref="A7:H49">
    <sortCondition ref="A6:A49"/>
  </sortState>
  <mergeCells count="12">
    <mergeCell ref="A48:G48"/>
    <mergeCell ref="A1:H1"/>
    <mergeCell ref="A47:H47"/>
    <mergeCell ref="A4:A5"/>
    <mergeCell ref="B4:B5"/>
    <mergeCell ref="H4:H5"/>
    <mergeCell ref="E4:E5"/>
    <mergeCell ref="A2:H2"/>
    <mergeCell ref="C4:C5"/>
    <mergeCell ref="D4:D5"/>
    <mergeCell ref="F4:F5"/>
    <mergeCell ref="G4:G5"/>
  </mergeCells>
  <phoneticPr fontId="2" type="noConversion"/>
  <hyperlinks>
    <hyperlink ref="A48:G48" r:id="rId1" display="This indicator is addressed more fully in the State Performance Plan (SPP) and the Annual Performance Report (APR)"/>
  </hyperlinks>
  <printOptions horizontalCentered="1"/>
  <pageMargins left="0.25" right="0.25" top="0.25" bottom="0.25" header="0" footer="0"/>
  <pageSetup scale="80" orientation="landscape" r:id="rId2"/>
  <headerFooter alignWithMargins="0"/>
  <webPublishItems count="1">
    <webPublishItem id="14974" divId="FFY05PublicReporting_14974" sourceType="sheet" destinationFile="C:\Documents and Settings\ridgwaya.DMR-B23\My Documents\SPP\SPP-APR Feb1 2008\Publlic Reporting\3c-ChildOutcomes07.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82"/>
  <sheetViews>
    <sheetView zoomScaleNormal="100" workbookViewId="0">
      <selection sqref="A1:G1"/>
    </sheetView>
  </sheetViews>
  <sheetFormatPr defaultColWidth="45.140625" defaultRowHeight="14.25" x14ac:dyDescent="0.2"/>
  <cols>
    <col min="1" max="1" width="48.5703125" style="31" customWidth="1"/>
    <col min="2" max="2" width="32.42578125" style="27" customWidth="1"/>
    <col min="3" max="3" width="17.85546875" style="27" customWidth="1"/>
    <col min="4" max="4" width="19.85546875" style="27" customWidth="1"/>
    <col min="5" max="5" width="15" style="27" customWidth="1"/>
    <col min="6" max="6" width="19" style="27" customWidth="1"/>
    <col min="7" max="7" width="20.5703125" style="27" customWidth="1"/>
    <col min="8" max="16384" width="45.140625" style="27"/>
  </cols>
  <sheetData>
    <row r="1" spans="1:7" ht="16.5" customHeight="1" x14ac:dyDescent="0.2">
      <c r="A1" s="91" t="s">
        <v>111</v>
      </c>
      <c r="B1" s="91"/>
      <c r="C1" s="91"/>
      <c r="D1" s="91"/>
      <c r="E1" s="91"/>
      <c r="F1" s="91"/>
      <c r="G1" s="91"/>
    </row>
    <row r="2" spans="1:7" ht="33.75" customHeight="1" x14ac:dyDescent="0.25">
      <c r="A2" s="92" t="s">
        <v>17</v>
      </c>
      <c r="B2" s="92"/>
      <c r="C2" s="92"/>
      <c r="D2" s="92"/>
      <c r="E2" s="92"/>
      <c r="F2" s="92"/>
      <c r="G2" s="92"/>
    </row>
    <row r="3" spans="1:7" ht="4.5" customHeight="1" x14ac:dyDescent="0.2">
      <c r="A3" s="65"/>
      <c r="B3" s="66"/>
      <c r="C3" s="66"/>
      <c r="D3" s="66"/>
      <c r="E3" s="66"/>
      <c r="F3" s="66"/>
      <c r="G3" s="66"/>
    </row>
    <row r="4" spans="1:7" s="29" customFormat="1" ht="60" x14ac:dyDescent="0.2">
      <c r="A4" s="57" t="s">
        <v>0</v>
      </c>
      <c r="B4" s="58" t="s">
        <v>141</v>
      </c>
      <c r="C4" s="58" t="s">
        <v>106</v>
      </c>
      <c r="D4" s="58" t="s">
        <v>142</v>
      </c>
      <c r="E4" s="58" t="s">
        <v>43</v>
      </c>
      <c r="F4" s="58" t="s">
        <v>124</v>
      </c>
      <c r="G4" s="58" t="s">
        <v>117</v>
      </c>
    </row>
    <row r="5" spans="1:7" x14ac:dyDescent="0.2">
      <c r="A5" s="59" t="s">
        <v>50</v>
      </c>
      <c r="B5" s="60">
        <v>22</v>
      </c>
      <c r="C5" s="60">
        <v>28</v>
      </c>
      <c r="D5" s="61">
        <v>0.7857142857142857</v>
      </c>
      <c r="E5" s="11" t="str">
        <f>IF(D5&gt;=F5,"Met", "Not Met")</f>
        <v>Not Met</v>
      </c>
      <c r="F5" s="61">
        <v>0.86</v>
      </c>
      <c r="G5" s="61">
        <v>0.89</v>
      </c>
    </row>
    <row r="6" spans="1:7" x14ac:dyDescent="0.2">
      <c r="A6" s="59" t="s">
        <v>51</v>
      </c>
      <c r="B6" s="60">
        <v>31</v>
      </c>
      <c r="C6" s="60">
        <v>35</v>
      </c>
      <c r="D6" s="61">
        <v>0.88571428571428568</v>
      </c>
      <c r="E6" s="11" t="str">
        <f t="shared" ref="E6:E42" si="0">IF(D6&gt;=F6,"Met", "Not Met")</f>
        <v>Met</v>
      </c>
      <c r="F6" s="61">
        <v>0.86</v>
      </c>
      <c r="G6" s="61">
        <v>0.89</v>
      </c>
    </row>
    <row r="7" spans="1:7" x14ac:dyDescent="0.2">
      <c r="A7" s="59" t="s">
        <v>52</v>
      </c>
      <c r="B7" s="60">
        <v>41</v>
      </c>
      <c r="C7" s="60">
        <v>42</v>
      </c>
      <c r="D7" s="61">
        <v>0.97619047619047616</v>
      </c>
      <c r="E7" s="11" t="str">
        <f t="shared" si="0"/>
        <v>Met</v>
      </c>
      <c r="F7" s="61">
        <v>0.86</v>
      </c>
      <c r="G7" s="61">
        <v>0.89</v>
      </c>
    </row>
    <row r="8" spans="1:7" x14ac:dyDescent="0.2">
      <c r="A8" s="59" t="s">
        <v>94</v>
      </c>
      <c r="B8" s="60">
        <v>22</v>
      </c>
      <c r="C8" s="60">
        <v>23</v>
      </c>
      <c r="D8" s="61">
        <v>0.95652173913043481</v>
      </c>
      <c r="E8" s="11" t="str">
        <f t="shared" si="0"/>
        <v>Met</v>
      </c>
      <c r="F8" s="61">
        <v>0.86</v>
      </c>
      <c r="G8" s="61">
        <v>0.89</v>
      </c>
    </row>
    <row r="9" spans="1:7" x14ac:dyDescent="0.2">
      <c r="A9" s="59" t="s">
        <v>53</v>
      </c>
      <c r="B9" s="60">
        <v>6</v>
      </c>
      <c r="C9" s="60">
        <v>9</v>
      </c>
      <c r="D9" s="61">
        <v>0.66666666666666663</v>
      </c>
      <c r="E9" s="11" t="str">
        <f t="shared" si="0"/>
        <v>Not Met</v>
      </c>
      <c r="F9" s="61">
        <v>0.86</v>
      </c>
      <c r="G9" s="61">
        <v>0.89</v>
      </c>
    </row>
    <row r="10" spans="1:7" x14ac:dyDescent="0.2">
      <c r="A10" s="59" t="s">
        <v>54</v>
      </c>
      <c r="B10" s="60">
        <v>73</v>
      </c>
      <c r="C10" s="60">
        <v>78</v>
      </c>
      <c r="D10" s="61">
        <v>0.9358974358974359</v>
      </c>
      <c r="E10" s="11" t="str">
        <f t="shared" si="0"/>
        <v>Met</v>
      </c>
      <c r="F10" s="61">
        <v>0.86</v>
      </c>
      <c r="G10" s="61">
        <v>0.89</v>
      </c>
    </row>
    <row r="11" spans="1:7" x14ac:dyDescent="0.2">
      <c r="A11" s="59" t="s">
        <v>79</v>
      </c>
      <c r="B11" s="60">
        <v>25</v>
      </c>
      <c r="C11" s="60">
        <v>27</v>
      </c>
      <c r="D11" s="61">
        <v>0.92592592592592593</v>
      </c>
      <c r="E11" s="11" t="str">
        <f t="shared" si="0"/>
        <v>Met</v>
      </c>
      <c r="F11" s="61">
        <v>0.86</v>
      </c>
      <c r="G11" s="61">
        <v>0.89</v>
      </c>
    </row>
    <row r="12" spans="1:7" x14ac:dyDescent="0.2">
      <c r="A12" s="59" t="s">
        <v>80</v>
      </c>
      <c r="B12" s="60">
        <v>16</v>
      </c>
      <c r="C12" s="60">
        <v>18</v>
      </c>
      <c r="D12" s="61">
        <v>0.88888888888888884</v>
      </c>
      <c r="E12" s="11" t="str">
        <f t="shared" si="0"/>
        <v>Met</v>
      </c>
      <c r="F12" s="61">
        <v>0.86</v>
      </c>
      <c r="G12" s="61">
        <v>0.89</v>
      </c>
    </row>
    <row r="13" spans="1:7" x14ac:dyDescent="0.2">
      <c r="A13" s="59" t="s">
        <v>55</v>
      </c>
      <c r="B13" s="60">
        <v>49</v>
      </c>
      <c r="C13" s="60">
        <v>54</v>
      </c>
      <c r="D13" s="61">
        <v>0.90740740740740744</v>
      </c>
      <c r="E13" s="11" t="str">
        <f t="shared" si="0"/>
        <v>Met</v>
      </c>
      <c r="F13" s="61">
        <v>0.86</v>
      </c>
      <c r="G13" s="61">
        <v>0.89</v>
      </c>
    </row>
    <row r="14" spans="1:7" x14ac:dyDescent="0.2">
      <c r="A14" s="59" t="s">
        <v>81</v>
      </c>
      <c r="B14" s="60">
        <v>22</v>
      </c>
      <c r="C14" s="60">
        <v>25</v>
      </c>
      <c r="D14" s="61">
        <v>0.88</v>
      </c>
      <c r="E14" s="11" t="str">
        <f t="shared" si="0"/>
        <v>Met</v>
      </c>
      <c r="F14" s="61">
        <v>0.86</v>
      </c>
      <c r="G14" s="61">
        <v>0.89</v>
      </c>
    </row>
    <row r="15" spans="1:7" x14ac:dyDescent="0.2">
      <c r="A15" s="59" t="s">
        <v>56</v>
      </c>
      <c r="B15" s="60">
        <v>19</v>
      </c>
      <c r="C15" s="60">
        <v>24</v>
      </c>
      <c r="D15" s="61">
        <v>0.79166666666666663</v>
      </c>
      <c r="E15" s="11" t="str">
        <f t="shared" si="0"/>
        <v>Not Met</v>
      </c>
      <c r="F15" s="61">
        <v>0.86</v>
      </c>
      <c r="G15" s="61">
        <v>0.89</v>
      </c>
    </row>
    <row r="16" spans="1:7" x14ac:dyDescent="0.2">
      <c r="A16" s="59" t="s">
        <v>57</v>
      </c>
      <c r="B16" s="60">
        <v>46</v>
      </c>
      <c r="C16" s="60">
        <v>51</v>
      </c>
      <c r="D16" s="61">
        <v>0.90196078431372551</v>
      </c>
      <c r="E16" s="11" t="str">
        <f t="shared" si="0"/>
        <v>Met</v>
      </c>
      <c r="F16" s="61">
        <v>0.86</v>
      </c>
      <c r="G16" s="61">
        <v>0.89</v>
      </c>
    </row>
    <row r="17" spans="1:7" x14ac:dyDescent="0.2">
      <c r="A17" s="59" t="s">
        <v>58</v>
      </c>
      <c r="B17" s="60">
        <v>25</v>
      </c>
      <c r="C17" s="60">
        <v>30</v>
      </c>
      <c r="D17" s="61">
        <v>0.83333333333333337</v>
      </c>
      <c r="E17" s="11" t="str">
        <f t="shared" si="0"/>
        <v>Not Met</v>
      </c>
      <c r="F17" s="61">
        <v>0.86</v>
      </c>
      <c r="G17" s="61">
        <v>0.89</v>
      </c>
    </row>
    <row r="18" spans="1:7" x14ac:dyDescent="0.2">
      <c r="A18" s="59" t="s">
        <v>82</v>
      </c>
      <c r="B18" s="60">
        <v>14</v>
      </c>
      <c r="C18" s="60">
        <v>17</v>
      </c>
      <c r="D18" s="61">
        <v>0.82352941176470584</v>
      </c>
      <c r="E18" s="11" t="str">
        <f t="shared" si="0"/>
        <v>Not Met</v>
      </c>
      <c r="F18" s="61">
        <v>0.86</v>
      </c>
      <c r="G18" s="61">
        <v>0.89</v>
      </c>
    </row>
    <row r="19" spans="1:7" x14ac:dyDescent="0.2">
      <c r="A19" s="59" t="s">
        <v>83</v>
      </c>
      <c r="B19" s="60">
        <v>13</v>
      </c>
      <c r="C19" s="60">
        <v>15</v>
      </c>
      <c r="D19" s="61">
        <v>0.8666666666666667</v>
      </c>
      <c r="E19" s="11" t="str">
        <f t="shared" si="0"/>
        <v>Met</v>
      </c>
      <c r="F19" s="61">
        <v>0.86</v>
      </c>
      <c r="G19" s="61">
        <v>0.89</v>
      </c>
    </row>
    <row r="20" spans="1:7" x14ac:dyDescent="0.2">
      <c r="A20" s="59" t="s">
        <v>84</v>
      </c>
      <c r="B20" s="60">
        <v>50</v>
      </c>
      <c r="C20" s="60">
        <v>58</v>
      </c>
      <c r="D20" s="61">
        <v>0.86206896551724133</v>
      </c>
      <c r="E20" s="11" t="str">
        <f t="shared" si="0"/>
        <v>Met</v>
      </c>
      <c r="F20" s="61">
        <v>0.86</v>
      </c>
      <c r="G20" s="61">
        <v>0.89</v>
      </c>
    </row>
    <row r="21" spans="1:7" x14ac:dyDescent="0.2">
      <c r="A21" s="59" t="s">
        <v>85</v>
      </c>
      <c r="B21" s="60">
        <v>13</v>
      </c>
      <c r="C21" s="60">
        <v>13</v>
      </c>
      <c r="D21" s="61">
        <v>1</v>
      </c>
      <c r="E21" s="11" t="str">
        <f t="shared" si="0"/>
        <v>Met</v>
      </c>
      <c r="F21" s="61">
        <v>0.86</v>
      </c>
      <c r="G21" s="61">
        <v>0.89</v>
      </c>
    </row>
    <row r="22" spans="1:7" x14ac:dyDescent="0.2">
      <c r="A22" s="59" t="s">
        <v>59</v>
      </c>
      <c r="B22" s="60">
        <v>64</v>
      </c>
      <c r="C22" s="60">
        <v>76</v>
      </c>
      <c r="D22" s="61">
        <v>0.84210526315789469</v>
      </c>
      <c r="E22" s="11" t="str">
        <f t="shared" si="0"/>
        <v>Not Met</v>
      </c>
      <c r="F22" s="61">
        <v>0.86</v>
      </c>
      <c r="G22" s="61">
        <v>0.89</v>
      </c>
    </row>
    <row r="23" spans="1:7" x14ac:dyDescent="0.2">
      <c r="A23" s="59" t="s">
        <v>60</v>
      </c>
      <c r="B23" s="60">
        <v>85</v>
      </c>
      <c r="C23" s="60">
        <v>86</v>
      </c>
      <c r="D23" s="61">
        <v>0.98837209302325579</v>
      </c>
      <c r="E23" s="11" t="str">
        <f t="shared" si="0"/>
        <v>Met</v>
      </c>
      <c r="F23" s="61">
        <v>0.86</v>
      </c>
      <c r="G23" s="61">
        <v>0.89</v>
      </c>
    </row>
    <row r="24" spans="1:7" x14ac:dyDescent="0.2">
      <c r="A24" s="59" t="s">
        <v>61</v>
      </c>
      <c r="B24" s="60">
        <v>11</v>
      </c>
      <c r="C24" s="60">
        <v>13</v>
      </c>
      <c r="D24" s="61">
        <v>0.84615384615384615</v>
      </c>
      <c r="E24" s="11" t="str">
        <f t="shared" si="0"/>
        <v>Not Met</v>
      </c>
      <c r="F24" s="61">
        <v>0.86</v>
      </c>
      <c r="G24" s="61">
        <v>0.89</v>
      </c>
    </row>
    <row r="25" spans="1:7" x14ac:dyDescent="0.2">
      <c r="A25" s="59" t="s">
        <v>62</v>
      </c>
      <c r="B25" s="60">
        <v>17</v>
      </c>
      <c r="C25" s="60">
        <v>18</v>
      </c>
      <c r="D25" s="61">
        <v>0.94444444444444442</v>
      </c>
      <c r="E25" s="11" t="str">
        <f t="shared" si="0"/>
        <v>Met</v>
      </c>
      <c r="F25" s="61">
        <v>0.86</v>
      </c>
      <c r="G25" s="61">
        <v>0.89</v>
      </c>
    </row>
    <row r="26" spans="1:7" x14ac:dyDescent="0.2">
      <c r="A26" s="59" t="s">
        <v>63</v>
      </c>
      <c r="B26" s="60">
        <v>23</v>
      </c>
      <c r="C26" s="60">
        <v>25</v>
      </c>
      <c r="D26" s="61">
        <v>0.92</v>
      </c>
      <c r="E26" s="11" t="str">
        <f t="shared" si="0"/>
        <v>Met</v>
      </c>
      <c r="F26" s="61">
        <v>0.86</v>
      </c>
      <c r="G26" s="61">
        <v>0.89</v>
      </c>
    </row>
    <row r="27" spans="1:7" x14ac:dyDescent="0.2">
      <c r="A27" s="59" t="s">
        <v>86</v>
      </c>
      <c r="B27" s="60">
        <v>22</v>
      </c>
      <c r="C27" s="60">
        <v>27</v>
      </c>
      <c r="D27" s="61">
        <v>0.81481481481481477</v>
      </c>
      <c r="E27" s="11" t="str">
        <f t="shared" si="0"/>
        <v>Not Met</v>
      </c>
      <c r="F27" s="61">
        <v>0.86</v>
      </c>
      <c r="G27" s="61">
        <v>0.89</v>
      </c>
    </row>
    <row r="28" spans="1:7" x14ac:dyDescent="0.2">
      <c r="A28" s="59" t="s">
        <v>64</v>
      </c>
      <c r="B28" s="60">
        <v>3</v>
      </c>
      <c r="C28" s="60">
        <v>3</v>
      </c>
      <c r="D28" s="61">
        <v>1</v>
      </c>
      <c r="E28" s="11" t="str">
        <f t="shared" si="0"/>
        <v>Met</v>
      </c>
      <c r="F28" s="61">
        <v>0.86</v>
      </c>
      <c r="G28" s="61">
        <v>0.89</v>
      </c>
    </row>
    <row r="29" spans="1:7" x14ac:dyDescent="0.2">
      <c r="A29" s="59" t="s">
        <v>65</v>
      </c>
      <c r="B29" s="60">
        <v>55</v>
      </c>
      <c r="C29" s="60">
        <v>63</v>
      </c>
      <c r="D29" s="61">
        <v>0.87301587301587302</v>
      </c>
      <c r="E29" s="11" t="str">
        <f t="shared" si="0"/>
        <v>Met</v>
      </c>
      <c r="F29" s="61">
        <v>0.86</v>
      </c>
      <c r="G29" s="61">
        <v>0.89</v>
      </c>
    </row>
    <row r="30" spans="1:7" x14ac:dyDescent="0.2">
      <c r="A30" s="59" t="s">
        <v>87</v>
      </c>
      <c r="B30" s="60">
        <v>9</v>
      </c>
      <c r="C30" s="60">
        <v>12</v>
      </c>
      <c r="D30" s="61">
        <v>0.75</v>
      </c>
      <c r="E30" s="11" t="str">
        <f t="shared" si="0"/>
        <v>Not Met</v>
      </c>
      <c r="F30" s="61">
        <v>0.86</v>
      </c>
      <c r="G30" s="61">
        <v>0.89</v>
      </c>
    </row>
    <row r="31" spans="1:7" x14ac:dyDescent="0.2">
      <c r="A31" s="59" t="s">
        <v>66</v>
      </c>
      <c r="B31" s="60">
        <v>9</v>
      </c>
      <c r="C31" s="60">
        <v>10</v>
      </c>
      <c r="D31" s="61">
        <v>0.9</v>
      </c>
      <c r="E31" s="11" t="str">
        <f t="shared" si="0"/>
        <v>Met</v>
      </c>
      <c r="F31" s="61">
        <v>0.86</v>
      </c>
      <c r="G31" s="61">
        <v>0.89</v>
      </c>
    </row>
    <row r="32" spans="1:7" x14ac:dyDescent="0.2">
      <c r="A32" s="59" t="s">
        <v>67</v>
      </c>
      <c r="B32" s="60">
        <v>37</v>
      </c>
      <c r="C32" s="60">
        <v>41</v>
      </c>
      <c r="D32" s="61">
        <v>0.90243902439024393</v>
      </c>
      <c r="E32" s="11" t="str">
        <f t="shared" si="0"/>
        <v>Met</v>
      </c>
      <c r="F32" s="61">
        <v>0.86</v>
      </c>
      <c r="G32" s="61">
        <v>0.89</v>
      </c>
    </row>
    <row r="33" spans="1:8" x14ac:dyDescent="0.2">
      <c r="A33" s="59" t="s">
        <v>68</v>
      </c>
      <c r="B33" s="60">
        <v>67</v>
      </c>
      <c r="C33" s="60">
        <v>71</v>
      </c>
      <c r="D33" s="61">
        <v>0.94366197183098588</v>
      </c>
      <c r="E33" s="11" t="str">
        <f t="shared" si="0"/>
        <v>Met</v>
      </c>
      <c r="F33" s="61">
        <v>0.86</v>
      </c>
      <c r="G33" s="61">
        <v>0.89</v>
      </c>
    </row>
    <row r="34" spans="1:8" x14ac:dyDescent="0.2">
      <c r="A34" s="59" t="s">
        <v>88</v>
      </c>
      <c r="B34" s="60">
        <v>206</v>
      </c>
      <c r="C34" s="60">
        <v>240</v>
      </c>
      <c r="D34" s="61">
        <v>0.85833333333333328</v>
      </c>
      <c r="E34" s="11" t="str">
        <f t="shared" si="0"/>
        <v>Not Met</v>
      </c>
      <c r="F34" s="61">
        <v>0.86</v>
      </c>
      <c r="G34" s="61">
        <v>0.89</v>
      </c>
    </row>
    <row r="35" spans="1:8" x14ac:dyDescent="0.2">
      <c r="A35" s="59" t="s">
        <v>89</v>
      </c>
      <c r="B35" s="60">
        <v>68</v>
      </c>
      <c r="C35" s="60">
        <v>75</v>
      </c>
      <c r="D35" s="61">
        <v>0.90666666666666662</v>
      </c>
      <c r="E35" s="11" t="str">
        <f t="shared" si="0"/>
        <v>Met</v>
      </c>
      <c r="F35" s="61">
        <v>0.86</v>
      </c>
      <c r="G35" s="61">
        <v>0.89</v>
      </c>
    </row>
    <row r="36" spans="1:8" x14ac:dyDescent="0.2">
      <c r="A36" s="59" t="s">
        <v>90</v>
      </c>
      <c r="B36" s="60">
        <v>122</v>
      </c>
      <c r="C36" s="60">
        <v>137</v>
      </c>
      <c r="D36" s="61">
        <v>0.89051094890510951</v>
      </c>
      <c r="E36" s="11" t="str">
        <f t="shared" si="0"/>
        <v>Met</v>
      </c>
      <c r="F36" s="61">
        <v>0.86</v>
      </c>
      <c r="G36" s="61">
        <v>0.89</v>
      </c>
    </row>
    <row r="37" spans="1:8" x14ac:dyDescent="0.2">
      <c r="A37" s="59" t="s">
        <v>95</v>
      </c>
      <c r="B37" s="60">
        <v>14</v>
      </c>
      <c r="C37" s="60">
        <v>17</v>
      </c>
      <c r="D37" s="61">
        <v>0.82352941176470584</v>
      </c>
      <c r="E37" s="11" t="str">
        <f t="shared" si="0"/>
        <v>Not Met</v>
      </c>
      <c r="F37" s="61">
        <v>0.86</v>
      </c>
      <c r="G37" s="61">
        <v>0.89</v>
      </c>
    </row>
    <row r="38" spans="1:8" x14ac:dyDescent="0.2">
      <c r="A38" s="59" t="s">
        <v>69</v>
      </c>
      <c r="B38" s="60">
        <v>16</v>
      </c>
      <c r="C38" s="60">
        <v>16</v>
      </c>
      <c r="D38" s="61">
        <v>1</v>
      </c>
      <c r="E38" s="11" t="str">
        <f t="shared" si="0"/>
        <v>Met</v>
      </c>
      <c r="F38" s="61">
        <v>0.86</v>
      </c>
      <c r="G38" s="61">
        <v>0.89</v>
      </c>
    </row>
    <row r="39" spans="1:8" x14ac:dyDescent="0.2">
      <c r="A39" s="59" t="s">
        <v>70</v>
      </c>
      <c r="B39" s="60">
        <v>15</v>
      </c>
      <c r="C39" s="60">
        <v>17</v>
      </c>
      <c r="D39" s="61">
        <v>0.88235294117647056</v>
      </c>
      <c r="E39" s="11" t="str">
        <f t="shared" si="0"/>
        <v>Met</v>
      </c>
      <c r="F39" s="61">
        <v>0.86</v>
      </c>
      <c r="G39" s="61">
        <v>0.89</v>
      </c>
    </row>
    <row r="40" spans="1:8" x14ac:dyDescent="0.2">
      <c r="A40" s="59" t="s">
        <v>71</v>
      </c>
      <c r="B40" s="60">
        <v>173</v>
      </c>
      <c r="C40" s="60">
        <v>195</v>
      </c>
      <c r="D40" s="61">
        <v>0.88717948717948714</v>
      </c>
      <c r="E40" s="11" t="str">
        <f t="shared" si="0"/>
        <v>Met</v>
      </c>
      <c r="F40" s="61">
        <v>0.86</v>
      </c>
      <c r="G40" s="61">
        <v>0.89</v>
      </c>
    </row>
    <row r="41" spans="1:8" x14ac:dyDescent="0.2">
      <c r="A41" s="59" t="s">
        <v>91</v>
      </c>
      <c r="B41" s="60">
        <v>16</v>
      </c>
      <c r="C41" s="60">
        <v>17</v>
      </c>
      <c r="D41" s="61">
        <v>0.94117647058823528</v>
      </c>
      <c r="E41" s="11" t="str">
        <f t="shared" si="0"/>
        <v>Met</v>
      </c>
      <c r="F41" s="61">
        <v>0.86</v>
      </c>
      <c r="G41" s="61">
        <v>0.89</v>
      </c>
    </row>
    <row r="42" spans="1:8" x14ac:dyDescent="0.2">
      <c r="A42" s="63" t="s">
        <v>73</v>
      </c>
      <c r="B42" s="64">
        <f>SUM(B5:B41)</f>
        <v>1519</v>
      </c>
      <c r="C42" s="64">
        <f>SUM(C5:C41)</f>
        <v>1706</v>
      </c>
      <c r="D42" s="61">
        <f t="shared" ref="D42" si="1">+B42/C42</f>
        <v>0.89038686987104343</v>
      </c>
      <c r="E42" s="11" t="str">
        <f t="shared" si="0"/>
        <v>Met</v>
      </c>
      <c r="F42" s="61">
        <v>0.86</v>
      </c>
      <c r="G42" s="61">
        <v>0.89</v>
      </c>
      <c r="H42" s="62">
        <f>SUM(D42)</f>
        <v>0.89038686987104343</v>
      </c>
    </row>
    <row r="43" spans="1:8" s="66" customFormat="1" x14ac:dyDescent="0.2">
      <c r="A43" s="86" t="s">
        <v>22</v>
      </c>
      <c r="B43" s="86"/>
      <c r="C43" s="86"/>
      <c r="D43" s="86"/>
      <c r="E43" s="86"/>
      <c r="F43" s="86"/>
      <c r="G43" s="86"/>
    </row>
    <row r="44" spans="1:8" x14ac:dyDescent="0.2">
      <c r="A44" s="32"/>
      <c r="B44" s="28"/>
      <c r="C44" s="28"/>
      <c r="D44" s="28"/>
    </row>
    <row r="45" spans="1:8" x14ac:dyDescent="0.2">
      <c r="A45" s="32"/>
      <c r="B45" s="28"/>
      <c r="C45" s="28"/>
      <c r="D45" s="33"/>
    </row>
    <row r="46" spans="1:8" x14ac:dyDescent="0.2">
      <c r="A46" s="32"/>
      <c r="B46" s="28"/>
      <c r="C46" s="28"/>
      <c r="D46" s="33"/>
    </row>
    <row r="47" spans="1:8" x14ac:dyDescent="0.2">
      <c r="A47" s="32"/>
      <c r="B47" s="28"/>
      <c r="C47" s="28"/>
      <c r="D47" s="33"/>
    </row>
    <row r="48" spans="1:8" x14ac:dyDescent="0.2">
      <c r="A48" s="32"/>
      <c r="B48" s="28"/>
      <c r="C48" s="28"/>
      <c r="D48" s="33"/>
    </row>
    <row r="49" spans="1:4" x14ac:dyDescent="0.2">
      <c r="A49" s="32"/>
      <c r="B49" s="28"/>
      <c r="C49" s="28"/>
      <c r="D49" s="33"/>
    </row>
    <row r="50" spans="1:4" x14ac:dyDescent="0.2">
      <c r="A50" s="32"/>
      <c r="B50" s="28"/>
      <c r="C50" s="28"/>
      <c r="D50" s="33"/>
    </row>
    <row r="51" spans="1:4" x14ac:dyDescent="0.2">
      <c r="A51" s="32"/>
      <c r="B51" s="28"/>
      <c r="C51" s="28"/>
      <c r="D51" s="33"/>
    </row>
    <row r="52" spans="1:4" x14ac:dyDescent="0.2">
      <c r="A52" s="32"/>
      <c r="B52" s="28"/>
      <c r="C52" s="28"/>
      <c r="D52" s="33"/>
    </row>
    <row r="53" spans="1:4" x14ac:dyDescent="0.2">
      <c r="A53" s="32"/>
      <c r="B53" s="28"/>
      <c r="C53" s="28"/>
      <c r="D53" s="33"/>
    </row>
    <row r="54" spans="1:4" x14ac:dyDescent="0.2">
      <c r="A54" s="32"/>
      <c r="B54" s="28"/>
      <c r="C54" s="28"/>
      <c r="D54" s="33"/>
    </row>
    <row r="55" spans="1:4" x14ac:dyDescent="0.2">
      <c r="A55" s="32"/>
      <c r="B55" s="28"/>
      <c r="C55" s="28"/>
      <c r="D55" s="33"/>
    </row>
    <row r="56" spans="1:4" x14ac:dyDescent="0.2">
      <c r="A56" s="32"/>
      <c r="B56" s="28"/>
      <c r="C56" s="28"/>
      <c r="D56" s="33"/>
    </row>
    <row r="57" spans="1:4" x14ac:dyDescent="0.2">
      <c r="A57" s="32"/>
      <c r="B57" s="28"/>
      <c r="C57" s="28"/>
      <c r="D57" s="33"/>
    </row>
    <row r="58" spans="1:4" x14ac:dyDescent="0.2">
      <c r="A58" s="32"/>
      <c r="B58" s="28"/>
      <c r="C58" s="28"/>
      <c r="D58" s="33"/>
    </row>
    <row r="59" spans="1:4" x14ac:dyDescent="0.2">
      <c r="A59" s="32"/>
      <c r="B59" s="28"/>
      <c r="C59" s="28"/>
      <c r="D59" s="33"/>
    </row>
    <row r="60" spans="1:4" x14ac:dyDescent="0.2">
      <c r="A60" s="32"/>
      <c r="B60" s="28"/>
      <c r="C60" s="28"/>
      <c r="D60" s="33"/>
    </row>
    <row r="61" spans="1:4" x14ac:dyDescent="0.2">
      <c r="A61" s="32"/>
      <c r="B61" s="28"/>
      <c r="C61" s="28"/>
      <c r="D61" s="33"/>
    </row>
    <row r="62" spans="1:4" x14ac:dyDescent="0.2">
      <c r="A62" s="32"/>
      <c r="B62" s="28"/>
      <c r="C62" s="28"/>
      <c r="D62" s="33"/>
    </row>
    <row r="63" spans="1:4" x14ac:dyDescent="0.2">
      <c r="A63" s="32"/>
      <c r="B63" s="28"/>
      <c r="C63" s="28"/>
      <c r="D63" s="33"/>
    </row>
    <row r="64" spans="1:4" x14ac:dyDescent="0.2">
      <c r="A64" s="32"/>
      <c r="B64" s="28"/>
      <c r="C64" s="28"/>
      <c r="D64" s="33"/>
    </row>
    <row r="65" spans="1:4" x14ac:dyDescent="0.2">
      <c r="A65" s="32"/>
      <c r="B65" s="28"/>
      <c r="C65" s="28"/>
      <c r="D65" s="33"/>
    </row>
    <row r="66" spans="1:4" x14ac:dyDescent="0.2">
      <c r="A66" s="32"/>
      <c r="B66" s="28"/>
      <c r="C66" s="28"/>
      <c r="D66" s="33"/>
    </row>
    <row r="67" spans="1:4" x14ac:dyDescent="0.2">
      <c r="A67" s="32"/>
      <c r="B67" s="28"/>
      <c r="C67" s="28"/>
      <c r="D67" s="33"/>
    </row>
    <row r="68" spans="1:4" x14ac:dyDescent="0.2">
      <c r="A68" s="32"/>
      <c r="B68" s="28"/>
      <c r="C68" s="28"/>
      <c r="D68" s="33"/>
    </row>
    <row r="69" spans="1:4" x14ac:dyDescent="0.2">
      <c r="A69" s="32"/>
      <c r="B69" s="28"/>
      <c r="C69" s="28"/>
      <c r="D69" s="33"/>
    </row>
    <row r="70" spans="1:4" x14ac:dyDescent="0.2">
      <c r="A70" s="32"/>
      <c r="B70" s="28"/>
      <c r="C70" s="28"/>
      <c r="D70" s="33"/>
    </row>
    <row r="71" spans="1:4" x14ac:dyDescent="0.2">
      <c r="A71" s="32"/>
      <c r="B71" s="28"/>
      <c r="C71" s="28"/>
      <c r="D71" s="33"/>
    </row>
    <row r="72" spans="1:4" x14ac:dyDescent="0.2">
      <c r="A72" s="32"/>
      <c r="B72" s="28"/>
      <c r="C72" s="28"/>
      <c r="D72" s="33"/>
    </row>
    <row r="73" spans="1:4" x14ac:dyDescent="0.2">
      <c r="A73" s="32"/>
      <c r="B73" s="28"/>
      <c r="C73" s="28"/>
      <c r="D73" s="33"/>
    </row>
    <row r="74" spans="1:4" x14ac:dyDescent="0.2">
      <c r="A74" s="32"/>
      <c r="B74" s="28"/>
      <c r="C74" s="28"/>
      <c r="D74" s="33"/>
    </row>
    <row r="75" spans="1:4" x14ac:dyDescent="0.2">
      <c r="A75" s="32"/>
      <c r="B75" s="28"/>
      <c r="C75" s="28"/>
      <c r="D75" s="33"/>
    </row>
    <row r="76" spans="1:4" x14ac:dyDescent="0.2">
      <c r="A76" s="32"/>
      <c r="B76" s="28"/>
      <c r="C76" s="28"/>
      <c r="D76" s="33"/>
    </row>
    <row r="77" spans="1:4" x14ac:dyDescent="0.2">
      <c r="A77" s="32"/>
      <c r="B77" s="28"/>
      <c r="C77" s="28"/>
      <c r="D77" s="33"/>
    </row>
    <row r="78" spans="1:4" x14ac:dyDescent="0.2">
      <c r="A78" s="32"/>
      <c r="B78" s="28"/>
      <c r="C78" s="28"/>
      <c r="D78" s="33"/>
    </row>
    <row r="79" spans="1:4" x14ac:dyDescent="0.2">
      <c r="A79" s="32"/>
      <c r="B79" s="28"/>
      <c r="C79" s="28"/>
      <c r="D79" s="33"/>
    </row>
    <row r="80" spans="1:4" x14ac:dyDescent="0.2">
      <c r="A80" s="32"/>
      <c r="B80" s="28"/>
      <c r="C80" s="28"/>
      <c r="D80" s="33"/>
    </row>
    <row r="81" spans="1:4" x14ac:dyDescent="0.2">
      <c r="A81" s="32"/>
      <c r="B81" s="28"/>
      <c r="C81" s="28"/>
      <c r="D81" s="33"/>
    </row>
    <row r="82" spans="1:4" x14ac:dyDescent="0.2">
      <c r="A82" s="32"/>
      <c r="B82" s="28"/>
      <c r="C82" s="28"/>
      <c r="D82" s="33"/>
    </row>
  </sheetData>
  <sortState ref="A5:G46">
    <sortCondition ref="A5:A46"/>
  </sortState>
  <mergeCells count="3">
    <mergeCell ref="A1:G1"/>
    <mergeCell ref="A2:G2"/>
    <mergeCell ref="A43:G43"/>
  </mergeCells>
  <hyperlinks>
    <hyperlink ref="A43:G43" r:id="rId1" display="This indicator is addressed more fully in the State Performance Plan (SPP) and the Annual Performance Report (APR)"/>
  </hyperlinks>
  <printOptions horizontalCentered="1"/>
  <pageMargins left="0.25" right="0.25" top="0.25" bottom="0.25" header="0" footer="0"/>
  <pageSetup scale="78"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43"/>
  <sheetViews>
    <sheetView zoomScaleNormal="100" workbookViewId="0">
      <selection sqref="A1:G1"/>
    </sheetView>
  </sheetViews>
  <sheetFormatPr defaultColWidth="45.140625" defaultRowHeight="14.25" x14ac:dyDescent="0.2"/>
  <cols>
    <col min="1" max="1" width="48.5703125" style="27" customWidth="1"/>
    <col min="2" max="2" width="32.42578125" style="30" customWidth="1"/>
    <col min="3" max="3" width="17.85546875" style="30" customWidth="1"/>
    <col min="4" max="4" width="19.85546875" style="27" customWidth="1"/>
    <col min="5" max="5" width="15" style="27" customWidth="1"/>
    <col min="6" max="6" width="19" style="27" customWidth="1"/>
    <col min="7" max="7" width="20.5703125" style="27" customWidth="1"/>
    <col min="8" max="16384" width="45.140625" style="27"/>
  </cols>
  <sheetData>
    <row r="1" spans="1:7" s="66" customFormat="1" ht="21.75" customHeight="1" x14ac:dyDescent="0.2">
      <c r="A1" s="91" t="s">
        <v>111</v>
      </c>
      <c r="B1" s="91"/>
      <c r="C1" s="91"/>
      <c r="D1" s="91"/>
      <c r="E1" s="91"/>
      <c r="F1" s="91"/>
      <c r="G1" s="91"/>
    </row>
    <row r="2" spans="1:7" s="66" customFormat="1" ht="33.75" customHeight="1" x14ac:dyDescent="0.25">
      <c r="A2" s="92" t="s">
        <v>19</v>
      </c>
      <c r="B2" s="92"/>
      <c r="C2" s="92"/>
      <c r="D2" s="92"/>
      <c r="E2" s="92"/>
      <c r="F2" s="92"/>
      <c r="G2" s="92"/>
    </row>
    <row r="3" spans="1:7" s="66" customFormat="1" x14ac:dyDescent="0.2">
      <c r="B3" s="69"/>
      <c r="C3" s="69"/>
    </row>
    <row r="4" spans="1:7" s="70" customFormat="1" ht="60" x14ac:dyDescent="0.2">
      <c r="A4" s="57" t="s">
        <v>0</v>
      </c>
      <c r="B4" s="58" t="s">
        <v>141</v>
      </c>
      <c r="C4" s="58" t="s">
        <v>106</v>
      </c>
      <c r="D4" s="58" t="s">
        <v>142</v>
      </c>
      <c r="E4" s="58" t="s">
        <v>43</v>
      </c>
      <c r="F4" s="58" t="s">
        <v>124</v>
      </c>
      <c r="G4" s="58" t="s">
        <v>117</v>
      </c>
    </row>
    <row r="5" spans="1:7" x14ac:dyDescent="0.2">
      <c r="A5" s="59" t="s">
        <v>50</v>
      </c>
      <c r="B5" s="67">
        <v>22</v>
      </c>
      <c r="C5" s="67">
        <v>28</v>
      </c>
      <c r="D5" s="61">
        <f>+B5/C5</f>
        <v>0.7857142857142857</v>
      </c>
      <c r="E5" s="11" t="str">
        <f>IF(D5&gt;=F5,"Met", "Not Met")</f>
        <v>Not Met</v>
      </c>
      <c r="F5" s="61">
        <v>0.85</v>
      </c>
      <c r="G5" s="61">
        <v>0.87</v>
      </c>
    </row>
    <row r="6" spans="1:7" x14ac:dyDescent="0.2">
      <c r="A6" s="59" t="s">
        <v>51</v>
      </c>
      <c r="B6" s="67">
        <v>29</v>
      </c>
      <c r="C6" s="67">
        <v>35</v>
      </c>
      <c r="D6" s="61">
        <f t="shared" ref="D6:D42" si="0">+B6/C6</f>
        <v>0.82857142857142863</v>
      </c>
      <c r="E6" s="11" t="str">
        <f t="shared" ref="E6:E42" si="1">IF(D6&gt;=F6,"Met", "Not Met")</f>
        <v>Not Met</v>
      </c>
      <c r="F6" s="61">
        <v>0.85</v>
      </c>
      <c r="G6" s="61">
        <v>0.87</v>
      </c>
    </row>
    <row r="7" spans="1:7" x14ac:dyDescent="0.2">
      <c r="A7" s="59" t="s">
        <v>52</v>
      </c>
      <c r="B7" s="67">
        <v>39</v>
      </c>
      <c r="C7" s="67">
        <v>42</v>
      </c>
      <c r="D7" s="61">
        <f t="shared" si="0"/>
        <v>0.9285714285714286</v>
      </c>
      <c r="E7" s="11" t="str">
        <f t="shared" si="1"/>
        <v>Met</v>
      </c>
      <c r="F7" s="61">
        <v>0.85</v>
      </c>
      <c r="G7" s="61">
        <v>0.87</v>
      </c>
    </row>
    <row r="8" spans="1:7" x14ac:dyDescent="0.2">
      <c r="A8" s="59" t="s">
        <v>94</v>
      </c>
      <c r="B8" s="67">
        <v>22</v>
      </c>
      <c r="C8" s="67">
        <v>23</v>
      </c>
      <c r="D8" s="61">
        <f t="shared" si="0"/>
        <v>0.95652173913043481</v>
      </c>
      <c r="E8" s="11" t="str">
        <f t="shared" si="1"/>
        <v>Met</v>
      </c>
      <c r="F8" s="61">
        <v>0.85</v>
      </c>
      <c r="G8" s="61">
        <v>0.87</v>
      </c>
    </row>
    <row r="9" spans="1:7" x14ac:dyDescent="0.2">
      <c r="A9" s="59" t="s">
        <v>53</v>
      </c>
      <c r="B9" s="67">
        <v>6</v>
      </c>
      <c r="C9" s="67">
        <v>9</v>
      </c>
      <c r="D9" s="61">
        <f t="shared" si="0"/>
        <v>0.66666666666666663</v>
      </c>
      <c r="E9" s="11" t="str">
        <f t="shared" si="1"/>
        <v>Not Met</v>
      </c>
      <c r="F9" s="61">
        <v>0.85</v>
      </c>
      <c r="G9" s="61">
        <v>0.87</v>
      </c>
    </row>
    <row r="10" spans="1:7" x14ac:dyDescent="0.2">
      <c r="A10" s="59" t="s">
        <v>54</v>
      </c>
      <c r="B10" s="67">
        <v>72</v>
      </c>
      <c r="C10" s="67">
        <v>78</v>
      </c>
      <c r="D10" s="61">
        <f t="shared" si="0"/>
        <v>0.92307692307692313</v>
      </c>
      <c r="E10" s="11" t="str">
        <f t="shared" si="1"/>
        <v>Met</v>
      </c>
      <c r="F10" s="61">
        <v>0.85</v>
      </c>
      <c r="G10" s="61">
        <v>0.87</v>
      </c>
    </row>
    <row r="11" spans="1:7" x14ac:dyDescent="0.2">
      <c r="A11" s="59" t="s">
        <v>79</v>
      </c>
      <c r="B11" s="67">
        <v>25</v>
      </c>
      <c r="C11" s="67">
        <v>27</v>
      </c>
      <c r="D11" s="61">
        <f t="shared" si="0"/>
        <v>0.92592592592592593</v>
      </c>
      <c r="E11" s="11" t="str">
        <f t="shared" si="1"/>
        <v>Met</v>
      </c>
      <c r="F11" s="61">
        <v>0.85</v>
      </c>
      <c r="G11" s="61">
        <v>0.87</v>
      </c>
    </row>
    <row r="12" spans="1:7" x14ac:dyDescent="0.2">
      <c r="A12" s="59" t="s">
        <v>80</v>
      </c>
      <c r="B12" s="67">
        <v>15</v>
      </c>
      <c r="C12" s="67">
        <v>18</v>
      </c>
      <c r="D12" s="61">
        <f t="shared" si="0"/>
        <v>0.83333333333333337</v>
      </c>
      <c r="E12" s="11" t="str">
        <f t="shared" si="1"/>
        <v>Not Met</v>
      </c>
      <c r="F12" s="61">
        <v>0.85</v>
      </c>
      <c r="G12" s="61">
        <v>0.87</v>
      </c>
    </row>
    <row r="13" spans="1:7" x14ac:dyDescent="0.2">
      <c r="A13" s="59" t="s">
        <v>55</v>
      </c>
      <c r="B13" s="67">
        <v>47</v>
      </c>
      <c r="C13" s="67">
        <v>54</v>
      </c>
      <c r="D13" s="61">
        <f t="shared" si="0"/>
        <v>0.87037037037037035</v>
      </c>
      <c r="E13" s="11" t="str">
        <f t="shared" si="1"/>
        <v>Met</v>
      </c>
      <c r="F13" s="61">
        <v>0.85</v>
      </c>
      <c r="G13" s="61">
        <v>0.87</v>
      </c>
    </row>
    <row r="14" spans="1:7" x14ac:dyDescent="0.2">
      <c r="A14" s="59" t="s">
        <v>81</v>
      </c>
      <c r="B14" s="67">
        <v>21</v>
      </c>
      <c r="C14" s="67">
        <v>25</v>
      </c>
      <c r="D14" s="61">
        <f t="shared" si="0"/>
        <v>0.84</v>
      </c>
      <c r="E14" s="11" t="str">
        <f t="shared" si="1"/>
        <v>Not Met</v>
      </c>
      <c r="F14" s="61">
        <v>0.85</v>
      </c>
      <c r="G14" s="61">
        <v>0.87</v>
      </c>
    </row>
    <row r="15" spans="1:7" x14ac:dyDescent="0.2">
      <c r="A15" s="59" t="s">
        <v>56</v>
      </c>
      <c r="B15" s="67">
        <v>19</v>
      </c>
      <c r="C15" s="67">
        <v>24</v>
      </c>
      <c r="D15" s="61">
        <f t="shared" si="0"/>
        <v>0.79166666666666663</v>
      </c>
      <c r="E15" s="11" t="str">
        <f t="shared" si="1"/>
        <v>Not Met</v>
      </c>
      <c r="F15" s="61">
        <v>0.85</v>
      </c>
      <c r="G15" s="61">
        <v>0.87</v>
      </c>
    </row>
    <row r="16" spans="1:7" x14ac:dyDescent="0.2">
      <c r="A16" s="59" t="s">
        <v>57</v>
      </c>
      <c r="B16" s="67">
        <v>45</v>
      </c>
      <c r="C16" s="67">
        <v>51</v>
      </c>
      <c r="D16" s="61">
        <f t="shared" si="0"/>
        <v>0.88235294117647056</v>
      </c>
      <c r="E16" s="11" t="str">
        <f t="shared" si="1"/>
        <v>Met</v>
      </c>
      <c r="F16" s="61">
        <v>0.85</v>
      </c>
      <c r="G16" s="61">
        <v>0.87</v>
      </c>
    </row>
    <row r="17" spans="1:7" x14ac:dyDescent="0.2">
      <c r="A17" s="59" t="s">
        <v>58</v>
      </c>
      <c r="B17" s="67">
        <v>25</v>
      </c>
      <c r="C17" s="67">
        <v>30</v>
      </c>
      <c r="D17" s="61">
        <f t="shared" si="0"/>
        <v>0.83333333333333337</v>
      </c>
      <c r="E17" s="11" t="str">
        <f t="shared" si="1"/>
        <v>Not Met</v>
      </c>
      <c r="F17" s="61">
        <v>0.85</v>
      </c>
      <c r="G17" s="61">
        <v>0.87</v>
      </c>
    </row>
    <row r="18" spans="1:7" x14ac:dyDescent="0.2">
      <c r="A18" s="59" t="s">
        <v>82</v>
      </c>
      <c r="B18" s="67">
        <v>13</v>
      </c>
      <c r="C18" s="67">
        <v>17</v>
      </c>
      <c r="D18" s="61">
        <f t="shared" si="0"/>
        <v>0.76470588235294112</v>
      </c>
      <c r="E18" s="11" t="str">
        <f t="shared" si="1"/>
        <v>Not Met</v>
      </c>
      <c r="F18" s="61">
        <v>0.85</v>
      </c>
      <c r="G18" s="61">
        <v>0.87</v>
      </c>
    </row>
    <row r="19" spans="1:7" x14ac:dyDescent="0.2">
      <c r="A19" s="59" t="s">
        <v>83</v>
      </c>
      <c r="B19" s="67">
        <v>13</v>
      </c>
      <c r="C19" s="67">
        <v>15</v>
      </c>
      <c r="D19" s="61">
        <f t="shared" si="0"/>
        <v>0.8666666666666667</v>
      </c>
      <c r="E19" s="11" t="str">
        <f t="shared" si="1"/>
        <v>Met</v>
      </c>
      <c r="F19" s="61">
        <v>0.85</v>
      </c>
      <c r="G19" s="61">
        <v>0.87</v>
      </c>
    </row>
    <row r="20" spans="1:7" x14ac:dyDescent="0.2">
      <c r="A20" s="59" t="s">
        <v>84</v>
      </c>
      <c r="B20" s="67">
        <v>49</v>
      </c>
      <c r="C20" s="67">
        <v>58</v>
      </c>
      <c r="D20" s="61">
        <f t="shared" si="0"/>
        <v>0.84482758620689657</v>
      </c>
      <c r="E20" s="11" t="str">
        <f t="shared" si="1"/>
        <v>Not Met</v>
      </c>
      <c r="F20" s="61">
        <v>0.85</v>
      </c>
      <c r="G20" s="61">
        <v>0.87</v>
      </c>
    </row>
    <row r="21" spans="1:7" x14ac:dyDescent="0.2">
      <c r="A21" s="59" t="s">
        <v>85</v>
      </c>
      <c r="B21" s="67">
        <v>13</v>
      </c>
      <c r="C21" s="67">
        <v>13</v>
      </c>
      <c r="D21" s="61">
        <f t="shared" si="0"/>
        <v>1</v>
      </c>
      <c r="E21" s="11" t="str">
        <f t="shared" si="1"/>
        <v>Met</v>
      </c>
      <c r="F21" s="61">
        <v>0.85</v>
      </c>
      <c r="G21" s="61">
        <v>0.87</v>
      </c>
    </row>
    <row r="22" spans="1:7" x14ac:dyDescent="0.2">
      <c r="A22" s="59" t="s">
        <v>59</v>
      </c>
      <c r="B22" s="67">
        <v>60</v>
      </c>
      <c r="C22" s="67">
        <v>76</v>
      </c>
      <c r="D22" s="61">
        <f t="shared" si="0"/>
        <v>0.78947368421052633</v>
      </c>
      <c r="E22" s="11" t="str">
        <f t="shared" si="1"/>
        <v>Not Met</v>
      </c>
      <c r="F22" s="61">
        <v>0.85</v>
      </c>
      <c r="G22" s="61">
        <v>0.87</v>
      </c>
    </row>
    <row r="23" spans="1:7" x14ac:dyDescent="0.2">
      <c r="A23" s="59" t="s">
        <v>60</v>
      </c>
      <c r="B23" s="67">
        <v>85</v>
      </c>
      <c r="C23" s="67">
        <v>86</v>
      </c>
      <c r="D23" s="61">
        <f t="shared" si="0"/>
        <v>0.98837209302325579</v>
      </c>
      <c r="E23" s="11" t="str">
        <f t="shared" si="1"/>
        <v>Met</v>
      </c>
      <c r="F23" s="61">
        <v>0.85</v>
      </c>
      <c r="G23" s="61">
        <v>0.87</v>
      </c>
    </row>
    <row r="24" spans="1:7" x14ac:dyDescent="0.2">
      <c r="A24" s="59" t="s">
        <v>61</v>
      </c>
      <c r="B24" s="67">
        <v>11</v>
      </c>
      <c r="C24" s="67">
        <v>13</v>
      </c>
      <c r="D24" s="61">
        <f t="shared" si="0"/>
        <v>0.84615384615384615</v>
      </c>
      <c r="E24" s="11" t="str">
        <f t="shared" si="1"/>
        <v>Not Met</v>
      </c>
      <c r="F24" s="61">
        <v>0.85</v>
      </c>
      <c r="G24" s="61">
        <v>0.87</v>
      </c>
    </row>
    <row r="25" spans="1:7" x14ac:dyDescent="0.2">
      <c r="A25" s="59" t="s">
        <v>62</v>
      </c>
      <c r="B25" s="67">
        <v>17</v>
      </c>
      <c r="C25" s="67">
        <v>18</v>
      </c>
      <c r="D25" s="61">
        <f t="shared" si="0"/>
        <v>0.94444444444444442</v>
      </c>
      <c r="E25" s="11" t="str">
        <f t="shared" si="1"/>
        <v>Met</v>
      </c>
      <c r="F25" s="61">
        <v>0.85</v>
      </c>
      <c r="G25" s="61">
        <v>0.87</v>
      </c>
    </row>
    <row r="26" spans="1:7" x14ac:dyDescent="0.2">
      <c r="A26" s="59" t="s">
        <v>63</v>
      </c>
      <c r="B26" s="67">
        <v>23</v>
      </c>
      <c r="C26" s="67">
        <v>25</v>
      </c>
      <c r="D26" s="61">
        <f t="shared" si="0"/>
        <v>0.92</v>
      </c>
      <c r="E26" s="11" t="str">
        <f t="shared" si="1"/>
        <v>Met</v>
      </c>
      <c r="F26" s="61">
        <v>0.85</v>
      </c>
      <c r="G26" s="61">
        <v>0.87</v>
      </c>
    </row>
    <row r="27" spans="1:7" x14ac:dyDescent="0.2">
      <c r="A27" s="59" t="s">
        <v>86</v>
      </c>
      <c r="B27" s="67">
        <v>22</v>
      </c>
      <c r="C27" s="67">
        <v>27</v>
      </c>
      <c r="D27" s="61">
        <f t="shared" si="0"/>
        <v>0.81481481481481477</v>
      </c>
      <c r="E27" s="11" t="str">
        <f t="shared" si="1"/>
        <v>Not Met</v>
      </c>
      <c r="F27" s="61">
        <v>0.85</v>
      </c>
      <c r="G27" s="61">
        <v>0.87</v>
      </c>
    </row>
    <row r="28" spans="1:7" x14ac:dyDescent="0.2">
      <c r="A28" s="59" t="s">
        <v>64</v>
      </c>
      <c r="B28" s="67">
        <v>3</v>
      </c>
      <c r="C28" s="67">
        <v>3</v>
      </c>
      <c r="D28" s="61">
        <f t="shared" si="0"/>
        <v>1</v>
      </c>
      <c r="E28" s="11" t="str">
        <f t="shared" si="1"/>
        <v>Met</v>
      </c>
      <c r="F28" s="61">
        <v>0.85</v>
      </c>
      <c r="G28" s="61">
        <v>0.87</v>
      </c>
    </row>
    <row r="29" spans="1:7" x14ac:dyDescent="0.2">
      <c r="A29" s="59" t="s">
        <v>65</v>
      </c>
      <c r="B29" s="67">
        <v>55</v>
      </c>
      <c r="C29" s="67">
        <v>63</v>
      </c>
      <c r="D29" s="61">
        <f t="shared" si="0"/>
        <v>0.87301587301587302</v>
      </c>
      <c r="E29" s="11" t="str">
        <f t="shared" si="1"/>
        <v>Met</v>
      </c>
      <c r="F29" s="61">
        <v>0.85</v>
      </c>
      <c r="G29" s="61">
        <v>0.87</v>
      </c>
    </row>
    <row r="30" spans="1:7" x14ac:dyDescent="0.2">
      <c r="A30" s="59" t="s">
        <v>87</v>
      </c>
      <c r="B30" s="67">
        <v>9</v>
      </c>
      <c r="C30" s="67">
        <v>12</v>
      </c>
      <c r="D30" s="61">
        <f t="shared" si="0"/>
        <v>0.75</v>
      </c>
      <c r="E30" s="11" t="str">
        <f t="shared" si="1"/>
        <v>Not Met</v>
      </c>
      <c r="F30" s="61">
        <v>0.85</v>
      </c>
      <c r="G30" s="61">
        <v>0.87</v>
      </c>
    </row>
    <row r="31" spans="1:7" x14ac:dyDescent="0.2">
      <c r="A31" s="59" t="s">
        <v>66</v>
      </c>
      <c r="B31" s="67">
        <v>9</v>
      </c>
      <c r="C31" s="67">
        <v>10</v>
      </c>
      <c r="D31" s="61">
        <f t="shared" si="0"/>
        <v>0.9</v>
      </c>
      <c r="E31" s="11" t="str">
        <f t="shared" si="1"/>
        <v>Met</v>
      </c>
      <c r="F31" s="61">
        <v>0.85</v>
      </c>
      <c r="G31" s="61">
        <v>0.87</v>
      </c>
    </row>
    <row r="32" spans="1:7" x14ac:dyDescent="0.2">
      <c r="A32" s="59" t="s">
        <v>67</v>
      </c>
      <c r="B32" s="67">
        <v>35</v>
      </c>
      <c r="C32" s="67">
        <v>41</v>
      </c>
      <c r="D32" s="61">
        <f t="shared" si="0"/>
        <v>0.85365853658536583</v>
      </c>
      <c r="E32" s="11" t="str">
        <f t="shared" si="1"/>
        <v>Met</v>
      </c>
      <c r="F32" s="61">
        <v>0.85</v>
      </c>
      <c r="G32" s="61">
        <v>0.87</v>
      </c>
    </row>
    <row r="33" spans="1:7" x14ac:dyDescent="0.2">
      <c r="A33" s="59" t="s">
        <v>68</v>
      </c>
      <c r="B33" s="67">
        <v>67</v>
      </c>
      <c r="C33" s="67">
        <v>71</v>
      </c>
      <c r="D33" s="61">
        <f t="shared" si="0"/>
        <v>0.94366197183098588</v>
      </c>
      <c r="E33" s="11" t="str">
        <f t="shared" si="1"/>
        <v>Met</v>
      </c>
      <c r="F33" s="61">
        <v>0.85</v>
      </c>
      <c r="G33" s="61">
        <v>0.87</v>
      </c>
    </row>
    <row r="34" spans="1:7" x14ac:dyDescent="0.2">
      <c r="A34" s="59" t="s">
        <v>88</v>
      </c>
      <c r="B34" s="67">
        <v>202</v>
      </c>
      <c r="C34" s="67">
        <v>240</v>
      </c>
      <c r="D34" s="61">
        <f t="shared" si="0"/>
        <v>0.84166666666666667</v>
      </c>
      <c r="E34" s="11" t="str">
        <f t="shared" si="1"/>
        <v>Not Met</v>
      </c>
      <c r="F34" s="61">
        <v>0.85</v>
      </c>
      <c r="G34" s="61">
        <v>0.87</v>
      </c>
    </row>
    <row r="35" spans="1:7" x14ac:dyDescent="0.2">
      <c r="A35" s="59" t="s">
        <v>89</v>
      </c>
      <c r="B35" s="67">
        <v>64</v>
      </c>
      <c r="C35" s="67">
        <v>75</v>
      </c>
      <c r="D35" s="61">
        <f t="shared" si="0"/>
        <v>0.85333333333333339</v>
      </c>
      <c r="E35" s="11" t="str">
        <f t="shared" si="1"/>
        <v>Met</v>
      </c>
      <c r="F35" s="61">
        <v>0.85</v>
      </c>
      <c r="G35" s="61">
        <v>0.87</v>
      </c>
    </row>
    <row r="36" spans="1:7" x14ac:dyDescent="0.2">
      <c r="A36" s="59" t="s">
        <v>90</v>
      </c>
      <c r="B36" s="67">
        <v>122</v>
      </c>
      <c r="C36" s="67">
        <v>137</v>
      </c>
      <c r="D36" s="61">
        <f t="shared" si="0"/>
        <v>0.89051094890510951</v>
      </c>
      <c r="E36" s="11" t="str">
        <f t="shared" si="1"/>
        <v>Met</v>
      </c>
      <c r="F36" s="61">
        <v>0.85</v>
      </c>
      <c r="G36" s="61">
        <v>0.87</v>
      </c>
    </row>
    <row r="37" spans="1:7" x14ac:dyDescent="0.2">
      <c r="A37" s="59" t="s">
        <v>95</v>
      </c>
      <c r="B37" s="67">
        <v>13</v>
      </c>
      <c r="C37" s="67">
        <v>17</v>
      </c>
      <c r="D37" s="61">
        <f t="shared" si="0"/>
        <v>0.76470588235294112</v>
      </c>
      <c r="E37" s="11" t="str">
        <f t="shared" si="1"/>
        <v>Not Met</v>
      </c>
      <c r="F37" s="61">
        <v>0.85</v>
      </c>
      <c r="G37" s="61">
        <v>0.87</v>
      </c>
    </row>
    <row r="38" spans="1:7" x14ac:dyDescent="0.2">
      <c r="A38" s="59" t="s">
        <v>69</v>
      </c>
      <c r="B38" s="67">
        <v>16</v>
      </c>
      <c r="C38" s="67">
        <v>16</v>
      </c>
      <c r="D38" s="61">
        <f t="shared" si="0"/>
        <v>1</v>
      </c>
      <c r="E38" s="11" t="str">
        <f t="shared" si="1"/>
        <v>Met</v>
      </c>
      <c r="F38" s="61">
        <v>0.85</v>
      </c>
      <c r="G38" s="61">
        <v>0.87</v>
      </c>
    </row>
    <row r="39" spans="1:7" x14ac:dyDescent="0.2">
      <c r="A39" s="59" t="s">
        <v>70</v>
      </c>
      <c r="B39" s="67">
        <v>14</v>
      </c>
      <c r="C39" s="67">
        <v>17</v>
      </c>
      <c r="D39" s="61">
        <f t="shared" si="0"/>
        <v>0.82352941176470584</v>
      </c>
      <c r="E39" s="11" t="str">
        <f t="shared" si="1"/>
        <v>Not Met</v>
      </c>
      <c r="F39" s="61">
        <v>0.85</v>
      </c>
      <c r="G39" s="61">
        <v>0.87</v>
      </c>
    </row>
    <row r="40" spans="1:7" x14ac:dyDescent="0.2">
      <c r="A40" s="59" t="s">
        <v>71</v>
      </c>
      <c r="B40" s="67">
        <v>167</v>
      </c>
      <c r="C40" s="67">
        <v>195</v>
      </c>
      <c r="D40" s="61">
        <f t="shared" si="0"/>
        <v>0.85641025641025637</v>
      </c>
      <c r="E40" s="11" t="str">
        <f t="shared" si="1"/>
        <v>Met</v>
      </c>
      <c r="F40" s="61">
        <v>0.85</v>
      </c>
      <c r="G40" s="61">
        <v>0.87</v>
      </c>
    </row>
    <row r="41" spans="1:7" x14ac:dyDescent="0.2">
      <c r="A41" s="59" t="s">
        <v>91</v>
      </c>
      <c r="B41" s="67">
        <v>16</v>
      </c>
      <c r="C41" s="67">
        <v>17</v>
      </c>
      <c r="D41" s="61">
        <f t="shared" si="0"/>
        <v>0.94117647058823528</v>
      </c>
      <c r="E41" s="11" t="str">
        <f t="shared" si="1"/>
        <v>Met</v>
      </c>
      <c r="F41" s="61">
        <v>0.85</v>
      </c>
      <c r="G41" s="61">
        <v>0.87</v>
      </c>
    </row>
    <row r="42" spans="1:7" s="66" customFormat="1" x14ac:dyDescent="0.2">
      <c r="A42" s="68" t="s">
        <v>73</v>
      </c>
      <c r="B42" s="64">
        <f>SUM(B5:B41)</f>
        <v>1485</v>
      </c>
      <c r="C42" s="64">
        <f>SUM(C5:C41)</f>
        <v>1706</v>
      </c>
      <c r="D42" s="61">
        <f t="shared" si="0"/>
        <v>0.87045720984759667</v>
      </c>
      <c r="E42" s="11" t="str">
        <f t="shared" si="1"/>
        <v>Met</v>
      </c>
      <c r="F42" s="61">
        <v>0.85</v>
      </c>
      <c r="G42" s="61">
        <v>0.87</v>
      </c>
    </row>
    <row r="43" spans="1:7" s="66" customFormat="1" x14ac:dyDescent="0.2">
      <c r="A43" s="86" t="s">
        <v>22</v>
      </c>
      <c r="B43" s="86"/>
      <c r="C43" s="86"/>
      <c r="D43" s="86"/>
      <c r="E43" s="86"/>
      <c r="F43" s="86"/>
      <c r="G43" s="86"/>
    </row>
  </sheetData>
  <sortState ref="A5:G46">
    <sortCondition ref="A5:A46"/>
  </sortState>
  <mergeCells count="3">
    <mergeCell ref="A2:G2"/>
    <mergeCell ref="A1:G1"/>
    <mergeCell ref="A43:G43"/>
  </mergeCells>
  <phoneticPr fontId="2" type="noConversion"/>
  <hyperlinks>
    <hyperlink ref="A43:G43" r:id="rId1" display="This indicator is addressed more fully in the State Performance Plan (SPP) and the Annual Performance Report (APR)"/>
  </hyperlinks>
  <printOptions horizontalCentered="1"/>
  <pageMargins left="0.25" right="0.25" top="0.25" bottom="0.25" header="0" footer="0"/>
  <pageSetup scale="77" orientation="landscape" r:id="rId2"/>
  <headerFooter alignWithMargins="0"/>
  <webPublishItems count="1">
    <webPublishItem id="16307" divId="FFY05PublicReporting_16307" sourceType="sheet" destinationFile="C:\Documents and Settings\ridgwaya.DMR-B23\My Documents\SPP\SPP-APR Feb1 2007\familyoutcomesB06.htm"/>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43"/>
  <sheetViews>
    <sheetView zoomScaleNormal="100" workbookViewId="0">
      <selection sqref="A1:G1"/>
    </sheetView>
  </sheetViews>
  <sheetFormatPr defaultRowHeight="14.25" x14ac:dyDescent="0.2"/>
  <cols>
    <col min="1" max="1" width="48.5703125" style="27" customWidth="1"/>
    <col min="2" max="2" width="32.42578125" style="27" customWidth="1"/>
    <col min="3" max="3" width="17.85546875" style="27" customWidth="1"/>
    <col min="4" max="4" width="19.85546875" style="27" customWidth="1"/>
    <col min="5" max="5" width="15" style="27" customWidth="1"/>
    <col min="6" max="6" width="19" style="27" customWidth="1"/>
    <col min="7" max="7" width="20.5703125" style="27" customWidth="1"/>
    <col min="8" max="16384" width="9.140625" style="27"/>
  </cols>
  <sheetData>
    <row r="1" spans="1:7" s="66" customFormat="1" ht="21.75" customHeight="1" x14ac:dyDescent="0.2">
      <c r="A1" s="91" t="s">
        <v>111</v>
      </c>
      <c r="B1" s="91"/>
      <c r="C1" s="91"/>
      <c r="D1" s="91"/>
      <c r="E1" s="91"/>
      <c r="F1" s="91"/>
      <c r="G1" s="91"/>
    </row>
    <row r="2" spans="1:7" s="66" customFormat="1" ht="33.75" customHeight="1" x14ac:dyDescent="0.25">
      <c r="A2" s="92" t="s">
        <v>18</v>
      </c>
      <c r="B2" s="92"/>
      <c r="C2" s="92"/>
      <c r="D2" s="92"/>
      <c r="E2" s="92"/>
      <c r="F2" s="92"/>
      <c r="G2" s="92"/>
    </row>
    <row r="3" spans="1:7" s="66" customFormat="1" x14ac:dyDescent="0.2">
      <c r="A3" s="71"/>
      <c r="B3" s="71"/>
      <c r="C3" s="71"/>
      <c r="D3" s="71"/>
      <c r="E3" s="71"/>
      <c r="F3" s="71"/>
      <c r="G3" s="71"/>
    </row>
    <row r="4" spans="1:7" s="70" customFormat="1" ht="60" x14ac:dyDescent="0.2">
      <c r="A4" s="57" t="s">
        <v>0</v>
      </c>
      <c r="B4" s="58" t="s">
        <v>141</v>
      </c>
      <c r="C4" s="58" t="s">
        <v>106</v>
      </c>
      <c r="D4" s="58" t="s">
        <v>142</v>
      </c>
      <c r="E4" s="58" t="s">
        <v>43</v>
      </c>
      <c r="F4" s="58" t="s">
        <v>124</v>
      </c>
      <c r="G4" s="58" t="s">
        <v>117</v>
      </c>
    </row>
    <row r="5" spans="1:7" x14ac:dyDescent="0.2">
      <c r="A5" s="59" t="s">
        <v>50</v>
      </c>
      <c r="B5" s="72">
        <v>27</v>
      </c>
      <c r="C5" s="72">
        <v>28</v>
      </c>
      <c r="D5" s="61">
        <f>+B5/C5</f>
        <v>0.9642857142857143</v>
      </c>
      <c r="E5" s="11" t="str">
        <f>IF(D5&gt;=F5,"Met", "Not Met")</f>
        <v>Met</v>
      </c>
      <c r="F5" s="61">
        <v>0.93</v>
      </c>
      <c r="G5" s="61">
        <v>0.95</v>
      </c>
    </row>
    <row r="6" spans="1:7" x14ac:dyDescent="0.2">
      <c r="A6" s="59" t="s">
        <v>51</v>
      </c>
      <c r="B6" s="72">
        <v>33</v>
      </c>
      <c r="C6" s="72">
        <v>35</v>
      </c>
      <c r="D6" s="61">
        <f t="shared" ref="D6:D42" si="0">+B6/C6</f>
        <v>0.94285714285714284</v>
      </c>
      <c r="E6" s="11" t="str">
        <f t="shared" ref="E6:E42" si="1">IF(D6&gt;=F6,"Met", "Not Met")</f>
        <v>Met</v>
      </c>
      <c r="F6" s="61">
        <v>0.93</v>
      </c>
      <c r="G6" s="61">
        <v>0.95</v>
      </c>
    </row>
    <row r="7" spans="1:7" x14ac:dyDescent="0.2">
      <c r="A7" s="59" t="s">
        <v>52</v>
      </c>
      <c r="B7" s="72">
        <v>42</v>
      </c>
      <c r="C7" s="72">
        <v>42</v>
      </c>
      <c r="D7" s="61">
        <f t="shared" si="0"/>
        <v>1</v>
      </c>
      <c r="E7" s="11" t="str">
        <f t="shared" si="1"/>
        <v>Met</v>
      </c>
      <c r="F7" s="61">
        <v>0.93</v>
      </c>
      <c r="G7" s="61">
        <v>0.95</v>
      </c>
    </row>
    <row r="8" spans="1:7" x14ac:dyDescent="0.2">
      <c r="A8" s="59" t="s">
        <v>94</v>
      </c>
      <c r="B8" s="72">
        <v>22</v>
      </c>
      <c r="C8" s="72">
        <v>23</v>
      </c>
      <c r="D8" s="61">
        <f t="shared" si="0"/>
        <v>0.95652173913043481</v>
      </c>
      <c r="E8" s="11" t="str">
        <f t="shared" si="1"/>
        <v>Met</v>
      </c>
      <c r="F8" s="61">
        <v>0.93</v>
      </c>
      <c r="G8" s="61">
        <v>0.95</v>
      </c>
    </row>
    <row r="9" spans="1:7" x14ac:dyDescent="0.2">
      <c r="A9" s="59" t="s">
        <v>53</v>
      </c>
      <c r="B9" s="72">
        <v>6</v>
      </c>
      <c r="C9" s="72">
        <v>9</v>
      </c>
      <c r="D9" s="61">
        <f t="shared" si="0"/>
        <v>0.66666666666666663</v>
      </c>
      <c r="E9" s="11" t="str">
        <f t="shared" si="1"/>
        <v>Not Met</v>
      </c>
      <c r="F9" s="61">
        <v>0.93</v>
      </c>
      <c r="G9" s="61">
        <v>0.95</v>
      </c>
    </row>
    <row r="10" spans="1:7" x14ac:dyDescent="0.2">
      <c r="A10" s="59" t="s">
        <v>54</v>
      </c>
      <c r="B10" s="72">
        <v>77</v>
      </c>
      <c r="C10" s="72">
        <v>78</v>
      </c>
      <c r="D10" s="61">
        <f t="shared" si="0"/>
        <v>0.98717948717948723</v>
      </c>
      <c r="E10" s="11" t="str">
        <f t="shared" si="1"/>
        <v>Met</v>
      </c>
      <c r="F10" s="61">
        <v>0.93</v>
      </c>
      <c r="G10" s="61">
        <v>0.95</v>
      </c>
    </row>
    <row r="11" spans="1:7" x14ac:dyDescent="0.2">
      <c r="A11" s="59" t="s">
        <v>79</v>
      </c>
      <c r="B11" s="72">
        <v>26</v>
      </c>
      <c r="C11" s="72">
        <v>27</v>
      </c>
      <c r="D11" s="61">
        <f t="shared" si="0"/>
        <v>0.96296296296296291</v>
      </c>
      <c r="E11" s="11" t="str">
        <f t="shared" si="1"/>
        <v>Met</v>
      </c>
      <c r="F11" s="61">
        <v>0.93</v>
      </c>
      <c r="G11" s="61">
        <v>0.95</v>
      </c>
    </row>
    <row r="12" spans="1:7" x14ac:dyDescent="0.2">
      <c r="A12" s="59" t="s">
        <v>80</v>
      </c>
      <c r="B12" s="72">
        <v>18</v>
      </c>
      <c r="C12" s="72">
        <v>18</v>
      </c>
      <c r="D12" s="61">
        <f t="shared" si="0"/>
        <v>1</v>
      </c>
      <c r="E12" s="11" t="str">
        <f t="shared" si="1"/>
        <v>Met</v>
      </c>
      <c r="F12" s="61">
        <v>0.93</v>
      </c>
      <c r="G12" s="61">
        <v>0.95</v>
      </c>
    </row>
    <row r="13" spans="1:7" x14ac:dyDescent="0.2">
      <c r="A13" s="59" t="s">
        <v>55</v>
      </c>
      <c r="B13" s="72">
        <v>51</v>
      </c>
      <c r="C13" s="72">
        <v>54</v>
      </c>
      <c r="D13" s="61">
        <f t="shared" si="0"/>
        <v>0.94444444444444442</v>
      </c>
      <c r="E13" s="11" t="str">
        <f t="shared" si="1"/>
        <v>Met</v>
      </c>
      <c r="F13" s="61">
        <v>0.93</v>
      </c>
      <c r="G13" s="61">
        <v>0.95</v>
      </c>
    </row>
    <row r="14" spans="1:7" x14ac:dyDescent="0.2">
      <c r="A14" s="59" t="s">
        <v>81</v>
      </c>
      <c r="B14" s="72">
        <v>23</v>
      </c>
      <c r="C14" s="72">
        <v>25</v>
      </c>
      <c r="D14" s="61">
        <f t="shared" si="0"/>
        <v>0.92</v>
      </c>
      <c r="E14" s="11" t="str">
        <f t="shared" si="1"/>
        <v>Not Met</v>
      </c>
      <c r="F14" s="61">
        <v>0.93</v>
      </c>
      <c r="G14" s="61">
        <v>0.95</v>
      </c>
    </row>
    <row r="15" spans="1:7" x14ac:dyDescent="0.2">
      <c r="A15" s="59" t="s">
        <v>56</v>
      </c>
      <c r="B15" s="72">
        <v>22</v>
      </c>
      <c r="C15" s="72">
        <v>24</v>
      </c>
      <c r="D15" s="61">
        <f t="shared" si="0"/>
        <v>0.91666666666666663</v>
      </c>
      <c r="E15" s="11" t="str">
        <f t="shared" si="1"/>
        <v>Not Met</v>
      </c>
      <c r="F15" s="61">
        <v>0.93</v>
      </c>
      <c r="G15" s="61">
        <v>0.95</v>
      </c>
    </row>
    <row r="16" spans="1:7" x14ac:dyDescent="0.2">
      <c r="A16" s="59" t="s">
        <v>57</v>
      </c>
      <c r="B16" s="72">
        <v>48</v>
      </c>
      <c r="C16" s="72">
        <v>51</v>
      </c>
      <c r="D16" s="61">
        <f t="shared" si="0"/>
        <v>0.94117647058823528</v>
      </c>
      <c r="E16" s="11" t="str">
        <f t="shared" si="1"/>
        <v>Met</v>
      </c>
      <c r="F16" s="61">
        <v>0.93</v>
      </c>
      <c r="G16" s="61">
        <v>0.95</v>
      </c>
    </row>
    <row r="17" spans="1:7" x14ac:dyDescent="0.2">
      <c r="A17" s="59" t="s">
        <v>58</v>
      </c>
      <c r="B17" s="72">
        <v>29</v>
      </c>
      <c r="C17" s="72">
        <v>30</v>
      </c>
      <c r="D17" s="61">
        <f t="shared" si="0"/>
        <v>0.96666666666666667</v>
      </c>
      <c r="E17" s="11" t="str">
        <f t="shared" si="1"/>
        <v>Met</v>
      </c>
      <c r="F17" s="61">
        <v>0.93</v>
      </c>
      <c r="G17" s="61">
        <v>0.95</v>
      </c>
    </row>
    <row r="18" spans="1:7" x14ac:dyDescent="0.2">
      <c r="A18" s="59" t="s">
        <v>82</v>
      </c>
      <c r="B18" s="72">
        <v>17</v>
      </c>
      <c r="C18" s="72">
        <v>17</v>
      </c>
      <c r="D18" s="61">
        <f t="shared" si="0"/>
        <v>1</v>
      </c>
      <c r="E18" s="11" t="str">
        <f t="shared" si="1"/>
        <v>Met</v>
      </c>
      <c r="F18" s="61">
        <v>0.93</v>
      </c>
      <c r="G18" s="61">
        <v>0.95</v>
      </c>
    </row>
    <row r="19" spans="1:7" x14ac:dyDescent="0.2">
      <c r="A19" s="59" t="s">
        <v>83</v>
      </c>
      <c r="B19" s="72">
        <v>13</v>
      </c>
      <c r="C19" s="72">
        <v>15</v>
      </c>
      <c r="D19" s="61">
        <f t="shared" si="0"/>
        <v>0.8666666666666667</v>
      </c>
      <c r="E19" s="11" t="str">
        <f t="shared" si="1"/>
        <v>Not Met</v>
      </c>
      <c r="F19" s="61">
        <v>0.93</v>
      </c>
      <c r="G19" s="61">
        <v>0.95</v>
      </c>
    </row>
    <row r="20" spans="1:7" x14ac:dyDescent="0.2">
      <c r="A20" s="59" t="s">
        <v>84</v>
      </c>
      <c r="B20" s="72">
        <v>54</v>
      </c>
      <c r="C20" s="72">
        <v>58</v>
      </c>
      <c r="D20" s="61">
        <f t="shared" si="0"/>
        <v>0.93103448275862066</v>
      </c>
      <c r="E20" s="11" t="str">
        <f t="shared" si="1"/>
        <v>Met</v>
      </c>
      <c r="F20" s="61">
        <v>0.93</v>
      </c>
      <c r="G20" s="61">
        <v>0.95</v>
      </c>
    </row>
    <row r="21" spans="1:7" x14ac:dyDescent="0.2">
      <c r="A21" s="59" t="s">
        <v>85</v>
      </c>
      <c r="B21" s="72">
        <v>13</v>
      </c>
      <c r="C21" s="72">
        <v>13</v>
      </c>
      <c r="D21" s="61">
        <f t="shared" si="0"/>
        <v>1</v>
      </c>
      <c r="E21" s="11" t="str">
        <f t="shared" si="1"/>
        <v>Met</v>
      </c>
      <c r="F21" s="61">
        <v>0.93</v>
      </c>
      <c r="G21" s="61">
        <v>0.95</v>
      </c>
    </row>
    <row r="22" spans="1:7" x14ac:dyDescent="0.2">
      <c r="A22" s="59" t="s">
        <v>59</v>
      </c>
      <c r="B22" s="72">
        <v>73</v>
      </c>
      <c r="C22" s="72">
        <v>76</v>
      </c>
      <c r="D22" s="61">
        <f t="shared" si="0"/>
        <v>0.96052631578947367</v>
      </c>
      <c r="E22" s="11" t="str">
        <f t="shared" si="1"/>
        <v>Met</v>
      </c>
      <c r="F22" s="61">
        <v>0.93</v>
      </c>
      <c r="G22" s="61">
        <v>0.95</v>
      </c>
    </row>
    <row r="23" spans="1:7" x14ac:dyDescent="0.2">
      <c r="A23" s="59" t="s">
        <v>60</v>
      </c>
      <c r="B23" s="72">
        <v>86</v>
      </c>
      <c r="C23" s="72">
        <v>86</v>
      </c>
      <c r="D23" s="61">
        <f t="shared" si="0"/>
        <v>1</v>
      </c>
      <c r="E23" s="11" t="str">
        <f t="shared" si="1"/>
        <v>Met</v>
      </c>
      <c r="F23" s="61">
        <v>0.93</v>
      </c>
      <c r="G23" s="61">
        <v>0.95</v>
      </c>
    </row>
    <row r="24" spans="1:7" x14ac:dyDescent="0.2">
      <c r="A24" s="59" t="s">
        <v>61</v>
      </c>
      <c r="B24" s="72">
        <v>12</v>
      </c>
      <c r="C24" s="72">
        <v>13</v>
      </c>
      <c r="D24" s="61">
        <f t="shared" si="0"/>
        <v>0.92307692307692313</v>
      </c>
      <c r="E24" s="11" t="str">
        <f t="shared" si="1"/>
        <v>Not Met</v>
      </c>
      <c r="F24" s="61">
        <v>0.93</v>
      </c>
      <c r="G24" s="61">
        <v>0.95</v>
      </c>
    </row>
    <row r="25" spans="1:7" x14ac:dyDescent="0.2">
      <c r="A25" s="59" t="s">
        <v>62</v>
      </c>
      <c r="B25" s="72">
        <v>18</v>
      </c>
      <c r="C25" s="72">
        <v>18</v>
      </c>
      <c r="D25" s="61">
        <f t="shared" si="0"/>
        <v>1</v>
      </c>
      <c r="E25" s="11" t="str">
        <f t="shared" si="1"/>
        <v>Met</v>
      </c>
      <c r="F25" s="61">
        <v>0.93</v>
      </c>
      <c r="G25" s="61">
        <v>0.95</v>
      </c>
    </row>
    <row r="26" spans="1:7" x14ac:dyDescent="0.2">
      <c r="A26" s="59" t="s">
        <v>63</v>
      </c>
      <c r="B26" s="72">
        <v>23</v>
      </c>
      <c r="C26" s="72">
        <v>25</v>
      </c>
      <c r="D26" s="61">
        <f t="shared" si="0"/>
        <v>0.92</v>
      </c>
      <c r="E26" s="11" t="str">
        <f t="shared" si="1"/>
        <v>Not Met</v>
      </c>
      <c r="F26" s="61">
        <v>0.93</v>
      </c>
      <c r="G26" s="61">
        <v>0.95</v>
      </c>
    </row>
    <row r="27" spans="1:7" x14ac:dyDescent="0.2">
      <c r="A27" s="59" t="s">
        <v>86</v>
      </c>
      <c r="B27" s="72">
        <v>23</v>
      </c>
      <c r="C27" s="72">
        <v>27</v>
      </c>
      <c r="D27" s="61">
        <f t="shared" si="0"/>
        <v>0.85185185185185186</v>
      </c>
      <c r="E27" s="11" t="str">
        <f t="shared" si="1"/>
        <v>Not Met</v>
      </c>
      <c r="F27" s="61">
        <v>0.93</v>
      </c>
      <c r="G27" s="61">
        <v>0.95</v>
      </c>
    </row>
    <row r="28" spans="1:7" x14ac:dyDescent="0.2">
      <c r="A28" s="59" t="s">
        <v>64</v>
      </c>
      <c r="B28" s="72">
        <v>3</v>
      </c>
      <c r="C28" s="72">
        <v>3</v>
      </c>
      <c r="D28" s="61">
        <f t="shared" si="0"/>
        <v>1</v>
      </c>
      <c r="E28" s="11" t="str">
        <f t="shared" si="1"/>
        <v>Met</v>
      </c>
      <c r="F28" s="61">
        <v>0.93</v>
      </c>
      <c r="G28" s="61">
        <v>0.95</v>
      </c>
    </row>
    <row r="29" spans="1:7" x14ac:dyDescent="0.2">
      <c r="A29" s="59" t="s">
        <v>65</v>
      </c>
      <c r="B29" s="72">
        <v>59</v>
      </c>
      <c r="C29" s="72">
        <v>63</v>
      </c>
      <c r="D29" s="61">
        <f t="shared" si="0"/>
        <v>0.93650793650793651</v>
      </c>
      <c r="E29" s="11" t="str">
        <f t="shared" si="1"/>
        <v>Met</v>
      </c>
      <c r="F29" s="61">
        <v>0.93</v>
      </c>
      <c r="G29" s="61">
        <v>0.95</v>
      </c>
    </row>
    <row r="30" spans="1:7" x14ac:dyDescent="0.2">
      <c r="A30" s="59" t="s">
        <v>87</v>
      </c>
      <c r="B30" s="72">
        <v>12</v>
      </c>
      <c r="C30" s="72">
        <v>12</v>
      </c>
      <c r="D30" s="61">
        <f t="shared" si="0"/>
        <v>1</v>
      </c>
      <c r="E30" s="11" t="str">
        <f t="shared" si="1"/>
        <v>Met</v>
      </c>
      <c r="F30" s="61">
        <v>0.93</v>
      </c>
      <c r="G30" s="61">
        <v>0.95</v>
      </c>
    </row>
    <row r="31" spans="1:7" x14ac:dyDescent="0.2">
      <c r="A31" s="59" t="s">
        <v>66</v>
      </c>
      <c r="B31" s="72">
        <v>10</v>
      </c>
      <c r="C31" s="72">
        <v>10</v>
      </c>
      <c r="D31" s="61">
        <f t="shared" si="0"/>
        <v>1</v>
      </c>
      <c r="E31" s="11" t="str">
        <f t="shared" si="1"/>
        <v>Met</v>
      </c>
      <c r="F31" s="61">
        <v>0.93</v>
      </c>
      <c r="G31" s="61">
        <v>0.95</v>
      </c>
    </row>
    <row r="32" spans="1:7" x14ac:dyDescent="0.2">
      <c r="A32" s="59" t="s">
        <v>67</v>
      </c>
      <c r="B32" s="72">
        <v>38</v>
      </c>
      <c r="C32" s="72">
        <v>41</v>
      </c>
      <c r="D32" s="61">
        <f t="shared" si="0"/>
        <v>0.92682926829268297</v>
      </c>
      <c r="E32" s="11" t="str">
        <f t="shared" si="1"/>
        <v>Not Met</v>
      </c>
      <c r="F32" s="61">
        <v>0.93</v>
      </c>
      <c r="G32" s="61">
        <v>0.95</v>
      </c>
    </row>
    <row r="33" spans="1:7" x14ac:dyDescent="0.2">
      <c r="A33" s="59" t="s">
        <v>68</v>
      </c>
      <c r="B33" s="72">
        <v>69</v>
      </c>
      <c r="C33" s="72">
        <v>71</v>
      </c>
      <c r="D33" s="61">
        <f t="shared" si="0"/>
        <v>0.971830985915493</v>
      </c>
      <c r="E33" s="11" t="str">
        <f t="shared" si="1"/>
        <v>Met</v>
      </c>
      <c r="F33" s="61">
        <v>0.93</v>
      </c>
      <c r="G33" s="61">
        <v>0.95</v>
      </c>
    </row>
    <row r="34" spans="1:7" x14ac:dyDescent="0.2">
      <c r="A34" s="59" t="s">
        <v>88</v>
      </c>
      <c r="B34" s="72">
        <v>224</v>
      </c>
      <c r="C34" s="72">
        <v>240</v>
      </c>
      <c r="D34" s="61">
        <f t="shared" si="0"/>
        <v>0.93333333333333335</v>
      </c>
      <c r="E34" s="11" t="str">
        <f t="shared" si="1"/>
        <v>Met</v>
      </c>
      <c r="F34" s="61">
        <v>0.93</v>
      </c>
      <c r="G34" s="61">
        <v>0.95</v>
      </c>
    </row>
    <row r="35" spans="1:7" x14ac:dyDescent="0.2">
      <c r="A35" s="59" t="s">
        <v>89</v>
      </c>
      <c r="B35" s="72">
        <v>71</v>
      </c>
      <c r="C35" s="72">
        <v>75</v>
      </c>
      <c r="D35" s="61">
        <f t="shared" si="0"/>
        <v>0.94666666666666666</v>
      </c>
      <c r="E35" s="11" t="str">
        <f t="shared" si="1"/>
        <v>Met</v>
      </c>
      <c r="F35" s="61">
        <v>0.93</v>
      </c>
      <c r="G35" s="61">
        <v>0.95</v>
      </c>
    </row>
    <row r="36" spans="1:7" x14ac:dyDescent="0.2">
      <c r="A36" s="59" t="s">
        <v>90</v>
      </c>
      <c r="B36" s="72">
        <v>132</v>
      </c>
      <c r="C36" s="72">
        <v>137</v>
      </c>
      <c r="D36" s="61">
        <f t="shared" si="0"/>
        <v>0.96350364963503654</v>
      </c>
      <c r="E36" s="11" t="str">
        <f t="shared" si="1"/>
        <v>Met</v>
      </c>
      <c r="F36" s="61">
        <v>0.93</v>
      </c>
      <c r="G36" s="61">
        <v>0.95</v>
      </c>
    </row>
    <row r="37" spans="1:7" x14ac:dyDescent="0.2">
      <c r="A37" s="59" t="s">
        <v>95</v>
      </c>
      <c r="B37" s="72">
        <v>15</v>
      </c>
      <c r="C37" s="72">
        <v>17</v>
      </c>
      <c r="D37" s="61">
        <f t="shared" si="0"/>
        <v>0.88235294117647056</v>
      </c>
      <c r="E37" s="11" t="str">
        <f t="shared" si="1"/>
        <v>Not Met</v>
      </c>
      <c r="F37" s="61">
        <v>0.93</v>
      </c>
      <c r="G37" s="61">
        <v>0.95</v>
      </c>
    </row>
    <row r="38" spans="1:7" x14ac:dyDescent="0.2">
      <c r="A38" s="59" t="s">
        <v>69</v>
      </c>
      <c r="B38" s="72">
        <v>16</v>
      </c>
      <c r="C38" s="72">
        <v>16</v>
      </c>
      <c r="D38" s="61">
        <f t="shared" si="0"/>
        <v>1</v>
      </c>
      <c r="E38" s="11" t="str">
        <f t="shared" si="1"/>
        <v>Met</v>
      </c>
      <c r="F38" s="61">
        <v>0.93</v>
      </c>
      <c r="G38" s="61">
        <v>0.95</v>
      </c>
    </row>
    <row r="39" spans="1:7" x14ac:dyDescent="0.2">
      <c r="A39" s="59" t="s">
        <v>70</v>
      </c>
      <c r="B39" s="72">
        <v>17</v>
      </c>
      <c r="C39" s="72">
        <v>17</v>
      </c>
      <c r="D39" s="61">
        <f t="shared" si="0"/>
        <v>1</v>
      </c>
      <c r="E39" s="11" t="str">
        <f t="shared" si="1"/>
        <v>Met</v>
      </c>
      <c r="F39" s="61">
        <v>0.93</v>
      </c>
      <c r="G39" s="61">
        <v>0.95</v>
      </c>
    </row>
    <row r="40" spans="1:7" x14ac:dyDescent="0.2">
      <c r="A40" s="59" t="s">
        <v>71</v>
      </c>
      <c r="B40" s="72">
        <v>189</v>
      </c>
      <c r="C40" s="72">
        <v>195</v>
      </c>
      <c r="D40" s="61">
        <f t="shared" si="0"/>
        <v>0.96923076923076923</v>
      </c>
      <c r="E40" s="11" t="str">
        <f t="shared" si="1"/>
        <v>Met</v>
      </c>
      <c r="F40" s="61">
        <v>0.93</v>
      </c>
      <c r="G40" s="61">
        <v>0.95</v>
      </c>
    </row>
    <row r="41" spans="1:7" x14ac:dyDescent="0.2">
      <c r="A41" s="59" t="s">
        <v>91</v>
      </c>
      <c r="B41" s="72">
        <v>16</v>
      </c>
      <c r="C41" s="72">
        <v>17</v>
      </c>
      <c r="D41" s="61">
        <f t="shared" si="0"/>
        <v>0.94117647058823528</v>
      </c>
      <c r="E41" s="11" t="str">
        <f t="shared" si="1"/>
        <v>Met</v>
      </c>
      <c r="F41" s="61">
        <v>0.93</v>
      </c>
      <c r="G41" s="61">
        <v>0.95</v>
      </c>
    </row>
    <row r="42" spans="1:7" x14ac:dyDescent="0.2">
      <c r="A42" s="73" t="s">
        <v>109</v>
      </c>
      <c r="B42" s="64">
        <f>SUM(B5:B41)</f>
        <v>1627</v>
      </c>
      <c r="C42" s="64">
        <f>SUM(C5:C41)</f>
        <v>1706</v>
      </c>
      <c r="D42" s="61">
        <f t="shared" si="0"/>
        <v>0.95369284876905036</v>
      </c>
      <c r="E42" s="11" t="str">
        <f t="shared" si="1"/>
        <v>Met</v>
      </c>
      <c r="F42" s="61">
        <v>0.93</v>
      </c>
      <c r="G42" s="61">
        <v>0.95</v>
      </c>
    </row>
    <row r="43" spans="1:7" x14ac:dyDescent="0.2">
      <c r="A43" s="86" t="s">
        <v>22</v>
      </c>
      <c r="B43" s="86"/>
      <c r="C43" s="86"/>
      <c r="D43" s="86"/>
      <c r="E43" s="86"/>
      <c r="F43" s="86"/>
      <c r="G43" s="86"/>
    </row>
  </sheetData>
  <sortState ref="A5:G46">
    <sortCondition ref="A5:A46"/>
  </sortState>
  <mergeCells count="3">
    <mergeCell ref="A2:G2"/>
    <mergeCell ref="A1:G1"/>
    <mergeCell ref="A43:G43"/>
  </mergeCells>
  <phoneticPr fontId="2" type="noConversion"/>
  <hyperlinks>
    <hyperlink ref="A43:G43" r:id="rId1" display="This indicator is addressed more fully in the State Performance Plan (SPP) and the Annual Performance Report (APR)"/>
  </hyperlinks>
  <printOptions horizontalCentered="1"/>
  <pageMargins left="0.25" right="0.25" top="0.25" bottom="0.25" header="0" footer="0"/>
  <pageSetup scale="77" orientation="landscape" r:id="rId2"/>
  <headerFooter alignWithMargins="0"/>
  <webPublishItems count="1">
    <webPublishItem id="16938" divId="FFY05PublicReporting_16938" sourceType="sheet" destinationFile="C:\Documents and Settings\ridgwaya.DMR-B23\My Documents\SPP\SPP-APR Feb1 2007\familyoutcomesC06.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list</vt:lpstr>
      <vt:lpstr>Indicator 1</vt:lpstr>
      <vt:lpstr>Indicator 2</vt:lpstr>
      <vt:lpstr>Indicator 3a</vt:lpstr>
      <vt:lpstr>Indicator 3b</vt:lpstr>
      <vt:lpstr>Indicator 3c</vt:lpstr>
      <vt:lpstr>Indicator 4a</vt:lpstr>
      <vt:lpstr>Indicator 4b</vt:lpstr>
      <vt:lpstr>Indicator 4c</vt:lpstr>
      <vt:lpstr>Indicator 5</vt:lpstr>
      <vt:lpstr>Indicator 6</vt:lpstr>
      <vt:lpstr>Indicator 7</vt:lpstr>
      <vt:lpstr>Indicator 8a</vt:lpstr>
      <vt:lpstr>Indicator 8b</vt:lpstr>
      <vt:lpstr>Indicator 8c</vt:lpstr>
      <vt:lpstr>Sheet1</vt:lpstr>
      <vt:lpstr>'Indicator 2'!_ftn1</vt:lpstr>
      <vt:lpstr>'Indicator 2'!_ftnref1</vt:lpstr>
      <vt:lpstr>'Indicator 1'!Print_Area</vt:lpstr>
      <vt:lpstr>'Indicator 2'!Print_Area</vt:lpstr>
      <vt:lpstr>'Indicator 3a'!Print_Area</vt:lpstr>
      <vt:lpstr>'Indicator 3b'!Print_Area</vt:lpstr>
      <vt:lpstr>'Indicator 3c'!Print_Area</vt:lpstr>
      <vt:lpstr>'Indicator 4a'!Print_Area</vt:lpstr>
      <vt:lpstr>'Indicator 4b'!Print_Area</vt:lpstr>
      <vt:lpstr>'Indicator 4c'!Print_Area</vt:lpstr>
      <vt:lpstr>'Indicator 5'!Print_Area</vt:lpstr>
      <vt:lpstr>'Indicator 6'!Print_Area</vt:lpstr>
      <vt:lpstr>'Indicator 7'!Print_Area</vt:lpstr>
      <vt:lpstr>'Indicator 8a'!Print_Area</vt:lpstr>
      <vt:lpstr>'Indicator 8b'!Print_Area</vt:lpstr>
      <vt:lpstr>'Indicator 8c'!Print_Area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RidgwayA</cp:lastModifiedBy>
  <cp:lastPrinted>2016-02-01T20:44:58Z</cp:lastPrinted>
  <dcterms:created xsi:type="dcterms:W3CDTF">2007-01-11T17:47:07Z</dcterms:created>
  <dcterms:modified xsi:type="dcterms:W3CDTF">2016-02-01T20:49:26Z</dcterms:modified>
</cp:coreProperties>
</file>