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K:\BirthToThree\General Supervision\SPPAPR\FFY21 SPP-APR due Feb 2023\PR\PDF For Website\"/>
    </mc:Choice>
  </mc:AlternateContent>
  <xr:revisionPtr revIDLastSave="0" documentId="8_{3DCF2F8C-DDC2-4532-8C81-A795360DEA0D}" xr6:coauthVersionLast="47" xr6:coauthVersionMax="47" xr10:uidLastSave="{00000000-0000-0000-0000-000000000000}"/>
  <bookViews>
    <workbookView xWindow="-108" yWindow="-108" windowWidth="23256" windowHeight="12576" tabRatio="888" firstSheet="1" activeTab="11" xr2:uid="{00000000-000D-0000-FFFF-FFFF00000000}"/>
  </bookViews>
  <sheets>
    <sheet name="Completion Checklist" sheetId="22" r:id="rId1"/>
    <sheet name="Indicator 1" sheetId="1" r:id="rId2"/>
    <sheet name="Indicator 2" sheetId="2" r:id="rId3"/>
    <sheet name="Indicator 3a" sheetId="3" r:id="rId4"/>
    <sheet name="Indicator 3b" sheetId="13" r:id="rId5"/>
    <sheet name="Indicator 3c" sheetId="14" r:id="rId6"/>
    <sheet name="Indicator 4a" sheetId="20" r:id="rId7"/>
    <sheet name="Indicator 4b" sheetId="15" r:id="rId8"/>
    <sheet name="Indicator 4c" sheetId="16" r:id="rId9"/>
    <sheet name="Indicator 5" sheetId="7" r:id="rId10"/>
    <sheet name="Indicator 6" sheetId="8" r:id="rId11"/>
    <sheet name="Indicator 7" sheetId="9" r:id="rId12"/>
    <sheet name="Indicator 8a" sheetId="10" r:id="rId13"/>
    <sheet name="Indicator 8b" sheetId="11" r:id="rId14"/>
    <sheet name="Indicator 8c" sheetId="12" r:id="rId15"/>
  </sheets>
  <definedNames>
    <definedName name="_ftn1" localSheetId="2">'Indicator 2'!#REF!</definedName>
    <definedName name="_ftnref1" localSheetId="2">'Indicator 2'!$A$2</definedName>
    <definedName name="_xlnm.Print_Area" localSheetId="1">'Indicator 1'!$A$1:$I$27</definedName>
    <definedName name="_xlnm.Print_Area" localSheetId="2">'Indicator 2'!$A$1:$G$28</definedName>
    <definedName name="_xlnm.Print_Area" localSheetId="3">'Indicator 3a'!$A$1:$H$27</definedName>
    <definedName name="_xlnm.Print_Area" localSheetId="4">'Indicator 3b'!$A$1:$H$28</definedName>
    <definedName name="_xlnm.Print_Area" localSheetId="5">'Indicator 3c'!$A$1:$I$28</definedName>
    <definedName name="_xlnm.Print_Area" localSheetId="6">'Indicator 4a'!$A$1:$G$26</definedName>
    <definedName name="_xlnm.Print_Area" localSheetId="7">'Indicator 4b'!$A$1:$G$26</definedName>
    <definedName name="_xlnm.Print_Area" localSheetId="8">'Indicator 4c'!$A$1:$G$26</definedName>
    <definedName name="_xlnm.Print_Area" localSheetId="9">'Indicator 5'!$A$1:$B$18</definedName>
    <definedName name="_xlnm.Print_Area" localSheetId="10">'Indicator 6'!$A$1:$B$18</definedName>
    <definedName name="_xlnm.Print_Area" localSheetId="11">'Indicator 7'!$1:$26</definedName>
    <definedName name="_xlnm.Print_Area" localSheetId="12">'Indicator 8a'!$A$1:$G$29</definedName>
    <definedName name="_xlnm.Print_Area" localSheetId="13">'Indicator 8b'!$A$1:$G$16</definedName>
    <definedName name="_xlnm.Print_Area" localSheetId="14">'Indicator 8c'!$A$1:$I$29</definedName>
  </definedNames>
  <calcPr calcId="191029"/>
  <webPublishObjects count="2">
    <webPublishObject id="6895" divId="FFY05PublicReporting_6895" destinationFile="C:\Documents and Settings\ridgwaya.DMR-B23\My Documents\SPP\SPP-APR Feb1 2007\FFY05PublicReporting.htm"/>
    <webPublishObject id="26459" divId="FFY06PublicReporting_26459" destinationFile="H:\My Documents\FFY06PublicReporting.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9" l="1"/>
  <c r="F25" i="9" s="1"/>
  <c r="G25" i="9" s="1"/>
  <c r="D25" i="9"/>
  <c r="C25" i="9"/>
  <c r="B25" i="9"/>
  <c r="F24" i="9"/>
  <c r="G24" i="9" s="1"/>
  <c r="F23" i="9"/>
  <c r="G23" i="9" s="1"/>
  <c r="F22" i="9"/>
  <c r="G22" i="9" s="1"/>
  <c r="F21" i="9"/>
  <c r="G21" i="9" s="1"/>
  <c r="F20" i="9"/>
  <c r="G20" i="9" s="1"/>
  <c r="F19" i="9"/>
  <c r="G19" i="9" s="1"/>
  <c r="F18" i="9"/>
  <c r="G18" i="9" s="1"/>
  <c r="F17" i="9"/>
  <c r="G17" i="9" s="1"/>
  <c r="F16" i="9"/>
  <c r="G16" i="9" s="1"/>
  <c r="F15" i="9"/>
  <c r="G15" i="9" s="1"/>
  <c r="F14" i="9"/>
  <c r="G14" i="9" s="1"/>
  <c r="F13" i="9"/>
  <c r="G13" i="9" s="1"/>
  <c r="F12" i="9"/>
  <c r="G12" i="9" s="1"/>
  <c r="F11" i="9"/>
  <c r="G11" i="9" s="1"/>
  <c r="F10" i="9"/>
  <c r="G10" i="9" s="1"/>
  <c r="F9" i="9"/>
  <c r="G9" i="9" s="1"/>
  <c r="F8" i="9"/>
  <c r="G8" i="9" s="1"/>
  <c r="F7" i="9"/>
  <c r="G7" i="9" s="1"/>
  <c r="F6" i="9"/>
  <c r="G6" i="9" s="1"/>
  <c r="F5" i="9"/>
  <c r="G5" i="9" s="1"/>
  <c r="F17" i="12"/>
  <c r="F6" i="12"/>
  <c r="F7" i="12"/>
  <c r="F8" i="12"/>
  <c r="F9" i="12"/>
  <c r="F10" i="12"/>
  <c r="F11" i="12"/>
  <c r="F12" i="12"/>
  <c r="F13" i="12"/>
  <c r="F14" i="12"/>
  <c r="F15" i="12"/>
  <c r="F16" i="12"/>
  <c r="F18" i="12"/>
  <c r="F19" i="12"/>
  <c r="F20" i="12"/>
  <c r="F21" i="12"/>
  <c r="F22" i="12"/>
  <c r="F23" i="12"/>
  <c r="F24" i="12"/>
  <c r="E6" i="10"/>
  <c r="E7" i="10"/>
  <c r="E8" i="10"/>
  <c r="E9" i="10"/>
  <c r="E10" i="10"/>
  <c r="E11" i="10"/>
  <c r="E12" i="10"/>
  <c r="E13" i="10"/>
  <c r="E14" i="10"/>
  <c r="E15" i="10"/>
  <c r="E16" i="10"/>
  <c r="E17" i="10"/>
  <c r="E18" i="10"/>
  <c r="E19" i="10"/>
  <c r="E20" i="10"/>
  <c r="E21" i="10"/>
  <c r="E22" i="10"/>
  <c r="E23" i="10"/>
  <c r="E24" i="10"/>
  <c r="E25" i="10"/>
  <c r="D4" i="16"/>
  <c r="D5" i="16"/>
  <c r="D6" i="16"/>
  <c r="D7" i="16"/>
  <c r="D8" i="16"/>
  <c r="D9" i="16"/>
  <c r="D10" i="16"/>
  <c r="D11" i="16"/>
  <c r="E11" i="16" s="1"/>
  <c r="D12" i="16"/>
  <c r="E12" i="16" s="1"/>
  <c r="D13" i="16"/>
  <c r="D14" i="16"/>
  <c r="D15" i="16"/>
  <c r="D16" i="16"/>
  <c r="D17" i="16"/>
  <c r="D18" i="16"/>
  <c r="D19" i="16"/>
  <c r="E19" i="16" s="1"/>
  <c r="D20" i="16"/>
  <c r="E20" i="16" s="1"/>
  <c r="D21" i="16"/>
  <c r="D22" i="16"/>
  <c r="D23" i="16"/>
  <c r="D24" i="16"/>
  <c r="E24" i="16" s="1"/>
  <c r="E30" i="16"/>
  <c r="E5" i="16"/>
  <c r="E6" i="16"/>
  <c r="E7" i="16"/>
  <c r="E8" i="16"/>
  <c r="E9" i="16"/>
  <c r="E10" i="16"/>
  <c r="E13" i="16"/>
  <c r="E14" i="16"/>
  <c r="E15" i="16"/>
  <c r="E16" i="16"/>
  <c r="E17" i="16"/>
  <c r="E18" i="16"/>
  <c r="E21" i="16"/>
  <c r="E22" i="16"/>
  <c r="E23" i="16"/>
  <c r="D4" i="15"/>
  <c r="E4" i="15" s="1"/>
  <c r="D5" i="15"/>
  <c r="E5" i="15" s="1"/>
  <c r="D6" i="15"/>
  <c r="E6" i="15"/>
  <c r="D7" i="15"/>
  <c r="E7" i="15"/>
  <c r="D8" i="15"/>
  <c r="E8" i="15"/>
  <c r="D9" i="15"/>
  <c r="E9" i="15"/>
  <c r="D10" i="15"/>
  <c r="E10" i="15"/>
  <c r="D11" i="15"/>
  <c r="E11" i="15"/>
  <c r="D12" i="15"/>
  <c r="E12" i="15" s="1"/>
  <c r="D13" i="15"/>
  <c r="E13" i="15"/>
  <c r="D14" i="15"/>
  <c r="E14" i="15"/>
  <c r="D15" i="15"/>
  <c r="E15" i="15"/>
  <c r="D16" i="15"/>
  <c r="E16" i="15" s="1"/>
  <c r="D17" i="15"/>
  <c r="E17" i="15"/>
  <c r="D18" i="15"/>
  <c r="E18" i="15"/>
  <c r="D19" i="15"/>
  <c r="E19" i="15"/>
  <c r="D20" i="15"/>
  <c r="E20" i="15" s="1"/>
  <c r="D21" i="15"/>
  <c r="E21" i="15"/>
  <c r="D22" i="15"/>
  <c r="E22" i="15"/>
  <c r="D23" i="15"/>
  <c r="E23" i="15"/>
  <c r="B24" i="15"/>
  <c r="D24" i="15" s="1"/>
  <c r="E24" i="15" s="1"/>
  <c r="C24" i="15"/>
  <c r="D5" i="20"/>
  <c r="E5" i="20" s="1"/>
  <c r="D6" i="20"/>
  <c r="E6" i="20" s="1"/>
  <c r="D7" i="20"/>
  <c r="E7" i="20" s="1"/>
  <c r="D8" i="20"/>
  <c r="E8" i="20" s="1"/>
  <c r="D9" i="20"/>
  <c r="D10" i="20"/>
  <c r="D11" i="20"/>
  <c r="D12" i="20"/>
  <c r="E12" i="20" s="1"/>
  <c r="D13" i="20"/>
  <c r="E13" i="20" s="1"/>
  <c r="D14" i="20"/>
  <c r="E14" i="20" s="1"/>
  <c r="D15" i="20"/>
  <c r="E15" i="20" s="1"/>
  <c r="D16" i="20"/>
  <c r="E16" i="20" s="1"/>
  <c r="D17" i="20"/>
  <c r="D18" i="20"/>
  <c r="D19" i="20"/>
  <c r="D20" i="20"/>
  <c r="E20" i="20" s="1"/>
  <c r="D21" i="20"/>
  <c r="E21" i="20" s="1"/>
  <c r="D22" i="20"/>
  <c r="E22" i="20" s="1"/>
  <c r="D23" i="20"/>
  <c r="E23" i="20" s="1"/>
  <c r="D24" i="20"/>
  <c r="E24" i="20" s="1"/>
  <c r="D4" i="20"/>
  <c r="E9" i="20"/>
  <c r="E10" i="20"/>
  <c r="E11" i="20"/>
  <c r="E17" i="20"/>
  <c r="E18" i="20"/>
  <c r="E19" i="20"/>
  <c r="B25" i="1"/>
  <c r="D6" i="13"/>
  <c r="D7" i="13"/>
  <c r="D8" i="13"/>
  <c r="D9" i="13"/>
  <c r="D10" i="13"/>
  <c r="D11" i="13"/>
  <c r="D12" i="13"/>
  <c r="D13" i="13"/>
  <c r="D14" i="13"/>
  <c r="D15" i="13"/>
  <c r="D16" i="13"/>
  <c r="D17" i="13"/>
  <c r="D18" i="13"/>
  <c r="D19" i="13"/>
  <c r="D20" i="13"/>
  <c r="D21" i="13"/>
  <c r="D22" i="13"/>
  <c r="D23" i="13"/>
  <c r="D24" i="13"/>
  <c r="D25" i="13"/>
  <c r="G6" i="13"/>
  <c r="G7" i="13"/>
  <c r="G8" i="13"/>
  <c r="G9" i="13"/>
  <c r="G10" i="13"/>
  <c r="G11" i="13"/>
  <c r="G12" i="13"/>
  <c r="G13" i="13"/>
  <c r="G14" i="13"/>
  <c r="G15" i="13"/>
  <c r="G16" i="13"/>
  <c r="G17" i="13"/>
  <c r="G18" i="13"/>
  <c r="G19" i="13"/>
  <c r="G20" i="13"/>
  <c r="G21" i="13"/>
  <c r="G22" i="13"/>
  <c r="G23" i="13"/>
  <c r="G24" i="13"/>
  <c r="G25" i="13"/>
  <c r="G5" i="13"/>
  <c r="D6" i="14"/>
  <c r="D7" i="14"/>
  <c r="D8" i="14"/>
  <c r="D9" i="14"/>
  <c r="D10" i="14"/>
  <c r="D11" i="14"/>
  <c r="D12" i="14"/>
  <c r="D13" i="14"/>
  <c r="D14" i="14"/>
  <c r="D15" i="14"/>
  <c r="D16" i="14"/>
  <c r="D17" i="14"/>
  <c r="D18" i="14"/>
  <c r="D19" i="14"/>
  <c r="D20" i="14"/>
  <c r="D21" i="14"/>
  <c r="D22" i="14"/>
  <c r="D23" i="14"/>
  <c r="D24" i="14"/>
  <c r="D25" i="14"/>
  <c r="D5" i="14"/>
  <c r="G6" i="14"/>
  <c r="G7" i="14"/>
  <c r="G8" i="14"/>
  <c r="G9" i="14"/>
  <c r="G10" i="14"/>
  <c r="G11" i="14"/>
  <c r="G12" i="14"/>
  <c r="G13" i="14"/>
  <c r="G14" i="14"/>
  <c r="G15" i="14"/>
  <c r="G16" i="14"/>
  <c r="G17" i="14"/>
  <c r="G18" i="14"/>
  <c r="G19" i="14"/>
  <c r="G20" i="14"/>
  <c r="G21" i="14"/>
  <c r="G22" i="14"/>
  <c r="G23" i="14"/>
  <c r="G24" i="14"/>
  <c r="G25" i="14"/>
  <c r="G5" i="14"/>
  <c r="E25" i="12" l="1"/>
  <c r="F25" i="12" s="1"/>
  <c r="C24" i="16" l="1"/>
  <c r="B24" i="16"/>
  <c r="B24" i="20"/>
  <c r="C24" i="20"/>
  <c r="F19" i="1" l="1"/>
  <c r="G19" i="1" s="1"/>
  <c r="F20" i="1"/>
  <c r="G20" i="1" s="1"/>
  <c r="F21" i="1"/>
  <c r="G21" i="1" s="1"/>
  <c r="F22" i="1"/>
  <c r="G22" i="1" s="1"/>
  <c r="F23" i="1"/>
  <c r="G23" i="1" s="1"/>
  <c r="B13" i="11"/>
  <c r="B13" i="8" l="1"/>
  <c r="B13" i="7"/>
  <c r="C25" i="12" l="1"/>
  <c r="D25" i="12"/>
  <c r="B25" i="12"/>
  <c r="G4" i="3"/>
  <c r="G5" i="3"/>
  <c r="G6" i="3"/>
  <c r="G7" i="3"/>
  <c r="G8" i="3"/>
  <c r="G9" i="3"/>
  <c r="G10" i="3"/>
  <c r="G11" i="3"/>
  <c r="G12" i="3"/>
  <c r="G13" i="3"/>
  <c r="G14" i="3"/>
  <c r="G15" i="3"/>
  <c r="G16" i="3"/>
  <c r="G17" i="3"/>
  <c r="G18" i="3"/>
  <c r="G19" i="3"/>
  <c r="G20" i="3"/>
  <c r="G21" i="3"/>
  <c r="G22" i="3"/>
  <c r="G23" i="3"/>
  <c r="G24" i="3"/>
  <c r="D4" i="3"/>
  <c r="D5" i="3"/>
  <c r="D6" i="3"/>
  <c r="D7" i="3"/>
  <c r="D8" i="3"/>
  <c r="D9" i="3"/>
  <c r="D10" i="3"/>
  <c r="D11" i="3"/>
  <c r="D12" i="3"/>
  <c r="D13" i="3"/>
  <c r="D14" i="3"/>
  <c r="D15" i="3"/>
  <c r="D16" i="3"/>
  <c r="D17" i="3"/>
  <c r="D18" i="3"/>
  <c r="D19" i="3"/>
  <c r="D20" i="3"/>
  <c r="D21" i="3"/>
  <c r="D22" i="3"/>
  <c r="D24" i="3"/>
  <c r="F5" i="12"/>
  <c r="G5" i="12" s="1"/>
  <c r="G6" i="12"/>
  <c r="G7" i="12"/>
  <c r="G8" i="12"/>
  <c r="G9" i="12"/>
  <c r="G10" i="12"/>
  <c r="G11" i="12"/>
  <c r="G12" i="12"/>
  <c r="G13" i="12"/>
  <c r="G14" i="12"/>
  <c r="G15" i="12"/>
  <c r="G16" i="12"/>
  <c r="G17" i="12"/>
  <c r="G18" i="12"/>
  <c r="G19" i="12"/>
  <c r="G20" i="12"/>
  <c r="G21" i="12"/>
  <c r="G22" i="12"/>
  <c r="G23" i="12"/>
  <c r="G24" i="12"/>
  <c r="D6" i="10"/>
  <c r="D7" i="10"/>
  <c r="D8" i="10"/>
  <c r="D9" i="10"/>
  <c r="D10" i="10"/>
  <c r="D11" i="10"/>
  <c r="D12" i="10"/>
  <c r="D13" i="10"/>
  <c r="D14" i="10"/>
  <c r="D15" i="10"/>
  <c r="D16" i="10"/>
  <c r="D17" i="10"/>
  <c r="D18" i="10"/>
  <c r="D19" i="10"/>
  <c r="D20" i="10"/>
  <c r="D21" i="10"/>
  <c r="D22" i="10"/>
  <c r="D23" i="10"/>
  <c r="D24" i="10"/>
  <c r="D5" i="10"/>
  <c r="C25" i="10"/>
  <c r="B25" i="10"/>
  <c r="D25" i="10" s="1"/>
  <c r="C13" i="11"/>
  <c r="D5" i="2"/>
  <c r="E5" i="2" s="1"/>
  <c r="D6" i="2"/>
  <c r="E6" i="2" s="1"/>
  <c r="D7" i="2"/>
  <c r="E7" i="2" s="1"/>
  <c r="D8" i="2"/>
  <c r="E8" i="2" s="1"/>
  <c r="D9" i="2"/>
  <c r="E9" i="2" s="1"/>
  <c r="D10" i="2"/>
  <c r="E10" i="2" s="1"/>
  <c r="D11" i="2"/>
  <c r="E11" i="2" s="1"/>
  <c r="D12" i="2"/>
  <c r="E12" i="2" s="1"/>
  <c r="D13" i="2"/>
  <c r="D14" i="2"/>
  <c r="D15" i="2"/>
  <c r="E15" i="2" s="1"/>
  <c r="D16" i="2"/>
  <c r="D17" i="2"/>
  <c r="E17" i="2" s="1"/>
  <c r="D18" i="2"/>
  <c r="E18" i="2" s="1"/>
  <c r="D19" i="2"/>
  <c r="E19" i="2" s="1"/>
  <c r="D20" i="2"/>
  <c r="E20" i="2" s="1"/>
  <c r="D21" i="2"/>
  <c r="E21" i="2" s="1"/>
  <c r="D22" i="2"/>
  <c r="E22" i="2" s="1"/>
  <c r="D23" i="2"/>
  <c r="E23" i="2" s="1"/>
  <c r="D4" i="2"/>
  <c r="E4" i="2" s="1"/>
  <c r="C24" i="2"/>
  <c r="B24" i="2"/>
  <c r="D24" i="2" s="1"/>
  <c r="F5" i="1"/>
  <c r="G5" i="1" s="1"/>
  <c r="F6" i="1"/>
  <c r="G6" i="1" s="1"/>
  <c r="F7" i="1"/>
  <c r="G7" i="1" s="1"/>
  <c r="F8" i="1"/>
  <c r="G8" i="1" s="1"/>
  <c r="F9" i="1"/>
  <c r="G9" i="1" s="1"/>
  <c r="F10" i="1"/>
  <c r="G10" i="1" s="1"/>
  <c r="F11" i="1"/>
  <c r="G11" i="1" s="1"/>
  <c r="F12" i="1"/>
  <c r="G12" i="1" s="1"/>
  <c r="F13" i="1"/>
  <c r="G13" i="1" s="1"/>
  <c r="F14" i="1"/>
  <c r="G14" i="1" s="1"/>
  <c r="F15" i="1"/>
  <c r="G15" i="1" s="1"/>
  <c r="F16" i="1"/>
  <c r="G16" i="1" s="1"/>
  <c r="F17" i="1"/>
  <c r="G17" i="1" s="1"/>
  <c r="F18" i="1"/>
  <c r="G18" i="1" s="1"/>
  <c r="F24" i="1"/>
  <c r="G24" i="1" s="1"/>
  <c r="C25" i="1"/>
  <c r="D5" i="13"/>
  <c r="E25" i="1"/>
  <c r="F25" i="1" s="1"/>
  <c r="E4" i="20"/>
  <c r="D6" i="11"/>
  <c r="E6" i="11" s="1"/>
  <c r="D7" i="11"/>
  <c r="E7" i="11" s="1"/>
  <c r="D8" i="11"/>
  <c r="E8" i="11" s="1"/>
  <c r="D9" i="11"/>
  <c r="E9" i="11" s="1"/>
  <c r="D10" i="11"/>
  <c r="E10" i="11" s="1"/>
  <c r="D11" i="11"/>
  <c r="E11" i="11" s="1"/>
  <c r="D12" i="11"/>
  <c r="E12" i="11" s="1"/>
  <c r="D5" i="11"/>
  <c r="E5" i="11" s="1"/>
  <c r="D25" i="1"/>
  <c r="E4" i="16"/>
  <c r="E5" i="10"/>
  <c r="E13" i="2"/>
  <c r="E14" i="2"/>
  <c r="E16" i="2"/>
  <c r="D13" i="11" l="1"/>
  <c r="E13" i="11" s="1"/>
  <c r="I25" i="1"/>
  <c r="G20" i="2"/>
  <c r="G11" i="2"/>
  <c r="G16" i="2"/>
  <c r="E24" i="2"/>
  <c r="G15" i="2"/>
  <c r="G4" i="2"/>
  <c r="G23" i="2"/>
  <c r="G18" i="2"/>
  <c r="G21" i="2"/>
  <c r="G8" i="2"/>
  <c r="G22" i="2"/>
  <c r="G5" i="2"/>
  <c r="G12" i="2"/>
  <c r="G6" i="2"/>
  <c r="G24" i="2"/>
  <c r="G19" i="2"/>
  <c r="G14" i="2"/>
  <c r="G7" i="2"/>
  <c r="G10" i="2"/>
  <c r="G13" i="2"/>
  <c r="G17" i="2"/>
  <c r="G9" i="2"/>
  <c r="G6" i="16"/>
  <c r="G8" i="16"/>
  <c r="G13" i="16"/>
  <c r="G9" i="16"/>
  <c r="G19" i="16"/>
  <c r="G7" i="16"/>
  <c r="G17" i="16"/>
  <c r="G12" i="16"/>
  <c r="G23" i="16"/>
  <c r="G18" i="16"/>
  <c r="G14" i="16"/>
  <c r="G24" i="16"/>
  <c r="G20" i="16"/>
  <c r="G5" i="16"/>
  <c r="G15" i="16"/>
  <c r="G21" i="16"/>
  <c r="G10" i="16"/>
  <c r="G16" i="16"/>
  <c r="G11" i="16"/>
  <c r="G4" i="16"/>
  <c r="G22" i="16"/>
  <c r="G25" i="12" l="1"/>
  <c r="I9" i="1"/>
  <c r="I10" i="1"/>
  <c r="I6" i="1"/>
  <c r="I21" i="1"/>
  <c r="I23" i="1"/>
  <c r="I19" i="1"/>
  <c r="I22" i="1"/>
  <c r="I20" i="1"/>
  <c r="I13" i="1"/>
  <c r="G25" i="1"/>
  <c r="I8" i="1"/>
  <c r="I11" i="1"/>
  <c r="I12" i="1"/>
  <c r="I17" i="1"/>
  <c r="I18" i="1"/>
  <c r="I15" i="1"/>
  <c r="I5" i="1"/>
  <c r="I14" i="1"/>
  <c r="I7" i="1"/>
  <c r="I24" i="1"/>
  <c r="I16" i="1"/>
  <c r="D23" i="3" l="1"/>
</calcChain>
</file>

<file path=xl/sharedStrings.xml><?xml version="1.0" encoding="utf-8"?>
<sst xmlns="http://schemas.openxmlformats.org/spreadsheetml/2006/main" count="511" uniqueCount="140">
  <si>
    <t>EI Program</t>
  </si>
  <si>
    <t>County</t>
  </si>
  <si>
    <t>Fairfield County</t>
  </si>
  <si>
    <t>Hartford County</t>
  </si>
  <si>
    <t>Litchfield County</t>
  </si>
  <si>
    <t>Middlesex County</t>
  </si>
  <si>
    <t>New Haven County</t>
  </si>
  <si>
    <t>New London County</t>
  </si>
  <si>
    <t>Tolland County</t>
  </si>
  <si>
    <t>Windham County</t>
  </si>
  <si>
    <t xml:space="preserve">Late </t>
  </si>
  <si>
    <t>*Based on Connecticut Birth to Three Data System</t>
  </si>
  <si>
    <t>1. Percent of infants and toddlers with IFSPs who receive the early intervention services on their IFSPs in a timely manner.</t>
  </si>
  <si>
    <t xml:space="preserve">2. Percent of infants and toddlers with IFSPs who primarily receive early intervention services
in the home or programs for typically developing children. </t>
  </si>
  <si>
    <t>4a. Percent of families in Birth to Three for at least six months who report that
early intervention services have helped the family know their rights</t>
  </si>
  <si>
    <t>4c. Percent of families in Birth to Three for at least six months who report that
early intervention services have helped the family help their children develop and learn</t>
  </si>
  <si>
    <t>4b. Percent of families in Birth to Three for at least six months who report that
early intervention services have helped the family effectively communicate their children's needs</t>
  </si>
  <si>
    <t>7. Percent of eligible infants and toddlers with IFSPs for whom an evaluation and assessment
and an initial IFSP meeting were held within 45 day from referral.</t>
  </si>
  <si>
    <t>8b. Percent of all children exiting Birth to Three who received timely transition planning to support the child’s transition to preschool and other appropriate community services by their third birthday
including notification to school district if a child is potentially eligible for preschool special education</t>
  </si>
  <si>
    <t>This indicator is addressed more fully in the State Performance Plan (SPP) and the Annual Performance Report (APR)</t>
  </si>
  <si>
    <t>3c. Percent of infants and toddlers with IFSPs who demonstrate improved use of appropriate behaviors to meet their needs</t>
  </si>
  <si>
    <t>8a. Percent of all children exiting Part C who received timely transition planning to support the child’s transition to preschool and other appropriate community services by their third birthday including IFSPs with transition steps and services</t>
  </si>
  <si>
    <t>3a. Percent of infants and toddlers with IFSPs who demonstrate improved positive social-emotional skills (including social relationships)</t>
  </si>
  <si>
    <t>Late due to Program Issues</t>
  </si>
  <si>
    <t>Children with IFSPs with all New Services Starting at least 45 days from the IFSP meeting*</t>
  </si>
  <si>
    <t>Percent With All Timely New Services</t>
  </si>
  <si>
    <t>Met State Target?</t>
  </si>
  <si>
    <t>IFSPs Meetings Held within 45 days Referral*</t>
  </si>
  <si>
    <t>8c. Percent of all children exiting Part C who received timely transition planning to support the child’s transition
to preschool and other appropriate community services by their third birthday including
a transition conference at least 90 days before age 3, if the child potentially eligible for preschool special education</t>
  </si>
  <si>
    <t>Percent in a Natural Setting (home or community)</t>
  </si>
  <si>
    <t>Percent of children who "caught up" to same-aged peers.  
(APR Summary Statement 2)</t>
  </si>
  <si>
    <t>Percent of children who "reduced the gap" in their development when compared to same-aged peers.  
(APR Summary Statement 1)</t>
  </si>
  <si>
    <t xml:space="preserve">Abilis                                            </t>
  </si>
  <si>
    <t xml:space="preserve">American School for the Deaf                      </t>
  </si>
  <si>
    <t xml:space="preserve">Beacon Services of CT                             </t>
  </si>
  <si>
    <t xml:space="preserve">Building Bridges, LLC                             </t>
  </si>
  <si>
    <t xml:space="preserve">Children's Therapy Services                       </t>
  </si>
  <si>
    <t xml:space="preserve">Creative Interventions                            </t>
  </si>
  <si>
    <t xml:space="preserve">CREC Birth to Three                               </t>
  </si>
  <si>
    <t xml:space="preserve">CREC Soundbridge                                  </t>
  </si>
  <si>
    <t xml:space="preserve">HARC - Steppingstones                             </t>
  </si>
  <si>
    <t xml:space="preserve">Project Interact, Inc.                            </t>
  </si>
  <si>
    <t xml:space="preserve">Reachout, Inc.                                    </t>
  </si>
  <si>
    <t xml:space="preserve">TheraCare                                         </t>
  </si>
  <si>
    <t>Children for whom a Transition Conference was Held On Time*</t>
  </si>
  <si>
    <t>Connecticut</t>
  </si>
  <si>
    <t>Target Met?</t>
  </si>
  <si>
    <t>3b. Percent of infants and toddlers with IFSPs who demonstrate improved acquisition and use of knowledge and skills (including early language/communication)</t>
  </si>
  <si>
    <t>IFSPs with the Primary Service Provided at Home or in a Setting Designed for Typically Developing Children</t>
  </si>
  <si>
    <t xml:space="preserve">Cheshire Public Schools - Darcey School           </t>
  </si>
  <si>
    <t xml:space="preserve">EASTCONN Birth To Three                           </t>
  </si>
  <si>
    <t xml:space="preserve">Easter Seal Birth to Three                        </t>
  </si>
  <si>
    <t xml:space="preserve">Rehabilitation Associates of Connecticut, Inc.    </t>
  </si>
  <si>
    <t xml:space="preserve">SARAH, Inc. - KIDSTEPS                            </t>
  </si>
  <si>
    <t>Data is not reported by Early Intervention Program since all referrals come to a central intake office and EI programs overlap towns.</t>
  </si>
  <si>
    <t xml:space="preserve">Online. Available: http://www.ojjdp.gov/ojstatbb/ezapop/ </t>
  </si>
  <si>
    <t>Documentation of Extraordinary Family Circumstances for a Delay</t>
  </si>
  <si>
    <t>*IDEA Section 618 Child Count at Birth23.org &gt; How Are we Doing? &gt; IDEA 618 Child Count Data</t>
  </si>
  <si>
    <t>Documented Extraordinary Family Circumstance that Resulted in a Late Meeting</t>
  </si>
  <si>
    <t>All Children that Exited Birth to Three at age 3*</t>
  </si>
  <si>
    <t>Documented Extraordinary Family Circumstance that Resulted in a Late or Missed Meeting</t>
  </si>
  <si>
    <t>Total Surveys Received</t>
  </si>
  <si>
    <t>Children Potentially Eligible for Part B*</t>
  </si>
  <si>
    <t>Total Number
of Records</t>
  </si>
  <si>
    <t>Percent of Conferences Held on Time</t>
  </si>
  <si>
    <t>Percent of Notifications Made On Time</t>
  </si>
  <si>
    <t>Percent of Children with Timely Transition Plans</t>
  </si>
  <si>
    <t>Children that Exited Birth to Three with Timely
Transition Plans*</t>
  </si>
  <si>
    <t>Number of Families Responded that They Agreed  (Response Measure Met the Standard)</t>
  </si>
  <si>
    <t>Percent of Families that "Agreed"</t>
  </si>
  <si>
    <t>Data is not reported by EIS Program since notification is sent by the lead agency to the State Dept. of Education and pushed out to each district nightly.</t>
  </si>
  <si>
    <t>Number of Children about whom the State Dept. of Education and the Local School District was Notified*</t>
  </si>
  <si>
    <t>All Children Potentially Eligible for Preschool Special Education after age 2 1/2</t>
  </si>
  <si>
    <t xml:space="preserve">Benchmark Infant and Toddler Services             </t>
  </si>
  <si>
    <t>Indicator</t>
  </si>
  <si>
    <t>Online. Available: http://www.ojjdp.gov/ojstatbb/ezapop</t>
  </si>
  <si>
    <t>*IDEA Section 618 Child Count at http://www.birth23.org/618data/</t>
  </si>
  <si>
    <t>Late or Not Held</t>
  </si>
  <si>
    <t>* Where the family's initial IFSP meeting was held at least 90 days before age 3                                                   **No longer operating an EIS program in CT</t>
  </si>
  <si>
    <t xml:space="preserve">**Puzzanchera, C., Sladky, A. and Kang, W. (2017). "Easy Access to Juvenile Populations: 1990-2017." </t>
  </si>
  <si>
    <t>3a</t>
  </si>
  <si>
    <t>3b</t>
  </si>
  <si>
    <t>3c</t>
  </si>
  <si>
    <t>4a</t>
  </si>
  <si>
    <t>4b</t>
  </si>
  <si>
    <t>4c</t>
  </si>
  <si>
    <t>8a</t>
  </si>
  <si>
    <t>8b</t>
  </si>
  <si>
    <t>8c</t>
  </si>
  <si>
    <t>DV complete</t>
  </si>
  <si>
    <t>PR complete</t>
  </si>
  <si>
    <t>Findings Made or Corrected</t>
  </si>
  <si>
    <t>NA</t>
  </si>
  <si>
    <t>ICC Summary Correct</t>
  </si>
  <si>
    <t>Due</t>
  </si>
  <si>
    <t>Intro</t>
  </si>
  <si>
    <t>APR</t>
  </si>
  <si>
    <t>Draft on B23 Website and to TA Ctrs</t>
  </si>
  <si>
    <t xml:space="preserve"> </t>
  </si>
  <si>
    <t>EMAPS Data Complete</t>
  </si>
  <si>
    <t>EMAPS Narrative Complete</t>
  </si>
  <si>
    <t>Marked Complete in EMAPS</t>
  </si>
  <si>
    <t>SPP/APR Submitted</t>
  </si>
  <si>
    <t>Signed ICC Cert in EMAPS</t>
  </si>
  <si>
    <r>
      <t xml:space="preserve">*Between 9 months before age 3 and 90 days before age 3 </t>
    </r>
    <r>
      <rPr>
        <b/>
        <i/>
        <sz val="10"/>
        <color theme="1"/>
        <rFont val="Arial"/>
        <family val="2"/>
      </rPr>
      <t>with the approval of the family</t>
    </r>
    <r>
      <rPr>
        <sz val="10"/>
        <color theme="1"/>
        <rFont val="Arial"/>
        <family val="2"/>
      </rPr>
      <t xml:space="preserve">                                                                                    </t>
    </r>
  </si>
  <si>
    <t xml:space="preserve">EdAdvance Autism Program                          </t>
  </si>
  <si>
    <t xml:space="preserve">Mentor South Bay                                  </t>
  </si>
  <si>
    <t>Total Children with IFSPs as of 12/1/21</t>
  </si>
  <si>
    <r>
      <t xml:space="preserve">Children </t>
    </r>
    <r>
      <rPr>
        <b/>
        <sz val="10"/>
        <color rgb="FFFF0000"/>
        <rFont val="Arial"/>
        <family val="2"/>
      </rPr>
      <t>Under the Age of 1</t>
    </r>
    <r>
      <rPr>
        <b/>
        <sz val="10"/>
        <color theme="1"/>
        <rFont val="Arial"/>
        <family val="2"/>
      </rPr>
      <t xml:space="preserve"> with IFSPs on 12/1/21*</t>
    </r>
  </si>
  <si>
    <t>7/1/21 - 6/30/22
State Target</t>
  </si>
  <si>
    <t>7/1/21 - 6/30/22
State Performance</t>
  </si>
  <si>
    <t xml:space="preserve">5. Percent of infants and toddlers age birth to 1 on 12/1/21 with IFSPs </t>
  </si>
  <si>
    <t>This data is based on the 2021-2022 Annual Performance Report (APR)</t>
  </si>
  <si>
    <t>Children with IFSPs on 12/1/21*</t>
  </si>
  <si>
    <t>7/1/21 - 6/30/22
Performance</t>
  </si>
  <si>
    <t>Total IFSPs Meetings Due Between 7/1/21 and 6/30/22</t>
  </si>
  <si>
    <r>
      <t xml:space="preserve">6. Percent of infants and toddlers age birth to 3 on </t>
    </r>
    <r>
      <rPr>
        <b/>
        <sz val="12"/>
        <rFont val="Arial"/>
        <family val="2"/>
      </rPr>
      <t>12/1/22</t>
    </r>
    <r>
      <rPr>
        <b/>
        <sz val="12"/>
        <color theme="1"/>
        <rFont val="Arial"/>
        <family val="2"/>
      </rPr>
      <t xml:space="preserve"> with IFSPs </t>
    </r>
  </si>
  <si>
    <t>7/1/21 - 6/30/22
State Target**</t>
  </si>
  <si>
    <t>*Based on new services for children with IFSPs on December 1, 2021.</t>
  </si>
  <si>
    <t>Total Children with a New Service on their IFSPs on 12/1/21</t>
  </si>
  <si>
    <t>ABILIS</t>
  </si>
  <si>
    <t>AMERICAN SCHOOL FOR THE DEAF</t>
  </si>
  <si>
    <t>BEACON</t>
  </si>
  <si>
    <t>BENCHMARK INFANT AND TODDLER SERVICES</t>
  </si>
  <si>
    <t>BUILDING BRIDGES</t>
  </si>
  <si>
    <t>CHESHIRE PUBLIC SCHOOLS</t>
  </si>
  <si>
    <t>CHILDREN'S THERAPY SERVICES</t>
  </si>
  <si>
    <t>CREATIVE INTERVENTIONS</t>
  </si>
  <si>
    <t>CREC BIRTH TO THREE</t>
  </si>
  <si>
    <t>EASTCONN</t>
  </si>
  <si>
    <t>EASTER SEAL REHAB CNTR OF GRTR WTBY</t>
  </si>
  <si>
    <t>EDADVANCE</t>
  </si>
  <si>
    <t>HARC</t>
  </si>
  <si>
    <t>MENTOR SOUTH BAY</t>
  </si>
  <si>
    <t>PROJECT INTERACT, INC.</t>
  </si>
  <si>
    <t>REACHOUT, INC.</t>
  </si>
  <si>
    <t>REHABILITATION ASSOCIATES OF CT</t>
  </si>
  <si>
    <t>SARAH, INC.- KIDSTEPS</t>
  </si>
  <si>
    <t>SEED</t>
  </si>
  <si>
    <t>THERACARE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</si>
</sst>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5" x14ac:knownFonts="1">
    <font>
      <sz val="10"/>
      <name val="Arial"/>
    </font>
    <font>
      <sz val="11"/>
      <color theme="1"/>
      <name val="Calibri"/>
      <family val="2"/>
      <scheme val="minor"/>
    </font>
    <font>
      <sz val="10"/>
      <name val="Arial"/>
      <family val="2"/>
    </font>
    <font>
      <sz val="8"/>
      <name val="Arial"/>
      <family val="2"/>
    </font>
    <font>
      <sz val="10"/>
      <color indexed="8"/>
      <name val="Arial"/>
      <family val="2"/>
    </font>
    <font>
      <u/>
      <sz val="10"/>
      <color indexed="12"/>
      <name val="Arial"/>
      <family val="2"/>
    </font>
    <font>
      <b/>
      <sz val="12"/>
      <name val="Arial"/>
      <family val="2"/>
    </font>
    <font>
      <sz val="10"/>
      <name val="Arial"/>
      <family val="2"/>
    </font>
    <font>
      <sz val="11"/>
      <name val="Arial"/>
      <family val="2"/>
    </font>
    <font>
      <sz val="10"/>
      <color theme="0" tint="-0.34998626667073579"/>
      <name val="Arial"/>
      <family val="2"/>
    </font>
    <font>
      <b/>
      <sz val="12"/>
      <color theme="0" tint="-0.34998626667073579"/>
      <name val="Arial"/>
      <family val="2"/>
    </font>
    <font>
      <sz val="10"/>
      <color theme="0" tint="-0.34998626667073579"/>
      <name val="Arial"/>
      <family val="2"/>
    </font>
    <font>
      <sz val="11"/>
      <color theme="0" tint="-0.34998626667073579"/>
      <name val="Arial"/>
      <family val="2"/>
    </font>
    <font>
      <b/>
      <sz val="11"/>
      <name val="Arial"/>
      <family val="2"/>
    </font>
    <font>
      <sz val="12"/>
      <color theme="1"/>
      <name val="Arial"/>
      <family val="2"/>
    </font>
    <font>
      <b/>
      <sz val="12"/>
      <color theme="1"/>
      <name val="Arial"/>
      <family val="2"/>
    </font>
    <font>
      <b/>
      <sz val="10"/>
      <color theme="1"/>
      <name val="Arial"/>
      <family val="2"/>
    </font>
    <font>
      <sz val="10"/>
      <color theme="1"/>
      <name val="Arial"/>
      <family val="2"/>
    </font>
    <font>
      <b/>
      <sz val="10"/>
      <name val="Arial"/>
      <family val="2"/>
    </font>
    <font>
      <sz val="12"/>
      <name val="Arial"/>
      <family val="2"/>
    </font>
    <font>
      <sz val="11"/>
      <color theme="1"/>
      <name val="Arial"/>
      <family val="2"/>
    </font>
    <font>
      <b/>
      <sz val="11"/>
      <color theme="1"/>
      <name val="Arial"/>
      <family val="2"/>
    </font>
    <font>
      <u/>
      <sz val="11"/>
      <color indexed="12"/>
      <name val="Arial"/>
      <family val="2"/>
    </font>
    <font>
      <b/>
      <i/>
      <sz val="10"/>
      <color theme="1"/>
      <name val="Arial"/>
      <family val="2"/>
    </font>
    <font>
      <sz val="11"/>
      <color indexed="8"/>
      <name val="Calibri"/>
      <family val="2"/>
    </font>
    <font>
      <b/>
      <sz val="10"/>
      <color rgb="FFFF0000"/>
      <name val="Arial"/>
      <family val="2"/>
    </font>
    <font>
      <sz val="10"/>
      <color indexed="8"/>
      <name val="Arial"/>
      <family val="2"/>
    </font>
    <font>
      <u/>
      <sz val="10"/>
      <name val="Arial"/>
      <family val="2"/>
    </font>
    <font>
      <sz val="10"/>
      <name val="Arial"/>
    </font>
    <font>
      <sz val="10"/>
      <color indexed="8"/>
      <name val="Arial"/>
    </font>
    <font>
      <b/>
      <sz val="10"/>
      <color indexed="8"/>
      <name val="Arial"/>
      <family val="2"/>
    </font>
    <font>
      <sz val="11"/>
      <color rgb="FF9C0006"/>
      <name val="Calibri"/>
      <family val="2"/>
      <scheme val="minor"/>
    </font>
    <font>
      <sz val="11"/>
      <color rgb="FF9C0006"/>
      <name val="Arial"/>
      <family val="2"/>
    </font>
    <font>
      <sz val="10"/>
      <color rgb="FF000000"/>
      <name val="Arial"/>
      <family val="2"/>
    </font>
    <font>
      <u/>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4">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7" fillId="0" borderId="0" applyFont="0" applyFill="0" applyBorder="0" applyAlignment="0" applyProtection="0"/>
    <xf numFmtId="0" fontId="4" fillId="0" borderId="0"/>
    <xf numFmtId="0" fontId="26" fillId="0" borderId="0"/>
    <xf numFmtId="0" fontId="26" fillId="0" borderId="0"/>
    <xf numFmtId="0" fontId="1" fillId="0" borderId="0"/>
    <xf numFmtId="0" fontId="29" fillId="0" borderId="0"/>
    <xf numFmtId="0" fontId="28"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0" fontId="31" fillId="4" borderId="0" applyNumberFormat="0" applyBorder="0" applyAlignment="0" applyProtection="0"/>
    <xf numFmtId="0" fontId="4" fillId="0" borderId="0"/>
    <xf numFmtId="0" fontId="29" fillId="0" borderId="0"/>
  </cellStyleXfs>
  <cellXfs count="155">
    <xf numFmtId="0" fontId="0" fillId="0" borderId="0" xfId="0"/>
    <xf numFmtId="0" fontId="12" fillId="0" borderId="0" xfId="0" applyFont="1"/>
    <xf numFmtId="0" fontId="9" fillId="2" borderId="0" xfId="0" applyFont="1" applyFill="1"/>
    <xf numFmtId="0" fontId="9" fillId="2" borderId="0" xfId="0" applyFont="1" applyFill="1" applyAlignment="1">
      <alignment vertical="center" wrapText="1"/>
    </xf>
    <xf numFmtId="0" fontId="12" fillId="2" borderId="0" xfId="0" applyFont="1" applyFill="1"/>
    <xf numFmtId="0" fontId="12" fillId="2" borderId="0" xfId="0" applyFont="1" applyFill="1" applyAlignment="1">
      <alignment vertical="center" wrapText="1"/>
    </xf>
    <xf numFmtId="0" fontId="9" fillId="2" borderId="0" xfId="0" applyFont="1" applyFill="1" applyAlignment="1">
      <alignment vertical="center"/>
    </xf>
    <xf numFmtId="0" fontId="9" fillId="0" borderId="0" xfId="0" applyFont="1"/>
    <xf numFmtId="0" fontId="16" fillId="0" borderId="1" xfId="0" applyFont="1" applyBorder="1" applyAlignment="1">
      <alignment horizontal="center" vertical="center" wrapText="1"/>
    </xf>
    <xf numFmtId="0" fontId="17" fillId="0" borderId="0" xfId="0" applyFont="1"/>
    <xf numFmtId="0" fontId="17" fillId="0" borderId="0" xfId="0" applyFont="1" applyAlignment="1">
      <alignment wrapText="1"/>
    </xf>
    <xf numFmtId="0" fontId="9" fillId="0" borderId="0" xfId="0" applyFont="1" applyAlignment="1">
      <alignment vertical="center" wrapText="1"/>
    </xf>
    <xf numFmtId="0" fontId="12" fillId="0" borderId="0" xfId="0" applyFont="1" applyAlignment="1">
      <alignment vertical="center" wrapText="1"/>
    </xf>
    <xf numFmtId="0" fontId="11"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18" fillId="0" borderId="1" xfId="0" applyFont="1" applyBorder="1" applyAlignment="1">
      <alignment horizontal="center"/>
    </xf>
    <xf numFmtId="0" fontId="18" fillId="0" borderId="1" xfId="0" applyFont="1" applyBorder="1" applyAlignment="1">
      <alignment horizontal="center" wrapText="1"/>
    </xf>
    <xf numFmtId="0" fontId="18" fillId="0" borderId="0" xfId="0" applyFont="1"/>
    <xf numFmtId="0" fontId="2" fillId="0" borderId="1" xfId="0" applyFont="1" applyBorder="1" applyAlignment="1">
      <alignment horizontal="center"/>
    </xf>
    <xf numFmtId="14" fontId="18" fillId="0" borderId="1" xfId="0" applyNumberFormat="1" applyFont="1" applyBorder="1" applyAlignment="1">
      <alignment horizontal="center" wrapText="1"/>
    </xf>
    <xf numFmtId="0" fontId="18" fillId="3" borderId="1" xfId="0" applyFont="1" applyFill="1" applyBorder="1" applyAlignment="1">
      <alignment horizontal="center" vertical="center" wrapText="1"/>
    </xf>
    <xf numFmtId="9" fontId="2" fillId="3" borderId="1" xfId="0" applyNumberFormat="1" applyFont="1" applyFill="1" applyBorder="1" applyAlignment="1">
      <alignment horizontal="center"/>
    </xf>
    <xf numFmtId="9" fontId="2" fillId="3" borderId="1" xfId="8" applyFont="1" applyFill="1" applyBorder="1" applyAlignment="1">
      <alignment horizontal="center"/>
    </xf>
    <xf numFmtId="0" fontId="16" fillId="3" borderId="1" xfId="0" applyFont="1" applyFill="1" applyBorder="1" applyAlignment="1">
      <alignment vertical="center" wrapText="1"/>
    </xf>
    <xf numFmtId="0" fontId="2" fillId="3" borderId="1" xfId="0" applyFont="1" applyFill="1" applyBorder="1" applyAlignment="1">
      <alignment horizontal="center" vertical="center"/>
    </xf>
    <xf numFmtId="0" fontId="9" fillId="3" borderId="0" xfId="0" applyFont="1" applyFill="1"/>
    <xf numFmtId="0" fontId="17" fillId="3" borderId="0" xfId="0" applyFont="1" applyFill="1"/>
    <xf numFmtId="164" fontId="2" fillId="3" borderId="1" xfId="8" applyNumberFormat="1" applyFont="1" applyFill="1" applyBorder="1" applyAlignment="1">
      <alignment horizontal="center" vertical="center"/>
    </xf>
    <xf numFmtId="10" fontId="2" fillId="3" borderId="1" xfId="0" applyNumberFormat="1" applyFont="1" applyFill="1" applyBorder="1" applyAlignment="1">
      <alignment horizontal="center"/>
    </xf>
    <xf numFmtId="10" fontId="2" fillId="3" borderId="1" xfId="8" applyNumberFormat="1" applyFont="1" applyFill="1" applyBorder="1" applyAlignment="1">
      <alignment horizontal="center"/>
    </xf>
    <xf numFmtId="9" fontId="2" fillId="3" borderId="1" xfId="8" applyFont="1" applyFill="1" applyBorder="1" applyAlignment="1">
      <alignment horizontal="center" vertical="center"/>
    </xf>
    <xf numFmtId="9" fontId="2" fillId="3" borderId="1" xfId="0" applyNumberFormat="1" applyFont="1" applyFill="1" applyBorder="1" applyAlignment="1">
      <alignment horizontal="center" vertical="center"/>
    </xf>
    <xf numFmtId="0" fontId="2" fillId="0" borderId="1" xfId="0" applyFont="1" applyBorder="1" applyAlignment="1">
      <alignment horizontal="center" wrapText="1"/>
    </xf>
    <xf numFmtId="0" fontId="9" fillId="0" borderId="0" xfId="0" applyFont="1" applyAlignment="1">
      <alignment horizontal="center"/>
    </xf>
    <xf numFmtId="0" fontId="2" fillId="0" borderId="0" xfId="0" applyFont="1"/>
    <xf numFmtId="0" fontId="16" fillId="3" borderId="1" xfId="0" applyFont="1" applyFill="1" applyBorder="1" applyAlignment="1">
      <alignment horizontal="center" vertical="center" wrapText="1"/>
    </xf>
    <xf numFmtId="0" fontId="5" fillId="3" borderId="0" xfId="1" applyFill="1" applyAlignment="1" applyProtection="1"/>
    <xf numFmtId="0" fontId="8" fillId="3" borderId="0" xfId="0" applyFont="1" applyFill="1"/>
    <xf numFmtId="0" fontId="12" fillId="3" borderId="0" xfId="0" applyFont="1" applyFill="1" applyAlignment="1">
      <alignment horizontal="center"/>
    </xf>
    <xf numFmtId="0" fontId="12" fillId="3" borderId="0" xfId="0" applyFont="1" applyFill="1"/>
    <xf numFmtId="0" fontId="12" fillId="3" borderId="0" xfId="0" applyFont="1" applyFill="1" applyAlignment="1">
      <alignment vertical="center" wrapText="1"/>
    </xf>
    <xf numFmtId="0" fontId="9" fillId="3" borderId="0" xfId="0" applyFont="1" applyFill="1" applyAlignment="1">
      <alignment vertical="center" wrapText="1"/>
    </xf>
    <xf numFmtId="164" fontId="2" fillId="3" borderId="1" xfId="0" applyNumberFormat="1" applyFont="1" applyFill="1" applyBorder="1" applyAlignment="1">
      <alignment horizontal="center"/>
    </xf>
    <xf numFmtId="0" fontId="2" fillId="3" borderId="0" xfId="0" applyFont="1" applyFill="1"/>
    <xf numFmtId="0" fontId="10" fillId="3" borderId="1" xfId="0" applyFont="1" applyFill="1" applyBorder="1" applyAlignment="1">
      <alignment horizontal="center"/>
    </xf>
    <xf numFmtId="0" fontId="9" fillId="3" borderId="1" xfId="0" applyFont="1" applyFill="1" applyBorder="1"/>
    <xf numFmtId="0" fontId="2" fillId="3" borderId="0" xfId="0" applyFont="1" applyFill="1" applyAlignment="1">
      <alignment horizontal="center"/>
    </xf>
    <xf numFmtId="10" fontId="2" fillId="3" borderId="0" xfId="8" applyNumberFormat="1" applyFont="1" applyFill="1" applyBorder="1" applyAlignment="1">
      <alignment horizontal="center"/>
    </xf>
    <xf numFmtId="9" fontId="2" fillId="3" borderId="0" xfId="8" applyFont="1" applyFill="1" applyBorder="1" applyAlignment="1">
      <alignment horizontal="center"/>
    </xf>
    <xf numFmtId="9" fontId="2" fillId="3" borderId="0" xfId="0" applyNumberFormat="1" applyFont="1" applyFill="1" applyAlignment="1">
      <alignment horizontal="center"/>
    </xf>
    <xf numFmtId="10" fontId="2" fillId="3" borderId="0" xfId="0" applyNumberFormat="1" applyFont="1" applyFill="1" applyAlignment="1">
      <alignment horizontal="center"/>
    </xf>
    <xf numFmtId="9" fontId="2" fillId="3" borderId="1" xfId="8" applyFont="1" applyFill="1" applyBorder="1" applyAlignment="1">
      <alignment horizontal="center" wrapText="1"/>
    </xf>
    <xf numFmtId="0" fontId="9" fillId="3" borderId="0" xfId="0" applyFont="1" applyFill="1" applyAlignment="1">
      <alignment vertical="center"/>
    </xf>
    <xf numFmtId="0" fontId="9" fillId="3" borderId="0" xfId="0" applyFont="1" applyFill="1" applyAlignment="1">
      <alignment horizontal="center"/>
    </xf>
    <xf numFmtId="9" fontId="2" fillId="3" borderId="1" xfId="8" applyFont="1" applyFill="1" applyBorder="1" applyAlignment="1">
      <alignment horizontal="center" vertical="center" wrapText="1"/>
    </xf>
    <xf numFmtId="0" fontId="13" fillId="3" borderId="1" xfId="0" applyFont="1" applyFill="1" applyBorder="1" applyAlignment="1">
      <alignment horizontal="center" vertical="center" wrapText="1"/>
    </xf>
    <xf numFmtId="10" fontId="8" fillId="3" borderId="0" xfId="0" applyNumberFormat="1" applyFont="1" applyFill="1"/>
    <xf numFmtId="0" fontId="11" fillId="3" borderId="0" xfId="0" applyFont="1" applyFill="1"/>
    <xf numFmtId="10" fontId="2" fillId="3" borderId="1" xfId="0" applyNumberFormat="1" applyFont="1" applyFill="1" applyBorder="1" applyAlignment="1">
      <alignment horizontal="center" vertical="center"/>
    </xf>
    <xf numFmtId="0" fontId="17" fillId="3" borderId="0" xfId="6" applyFont="1" applyFill="1" applyAlignment="1">
      <alignment horizontal="left" wrapText="1"/>
    </xf>
    <xf numFmtId="10" fontId="9" fillId="3" borderId="0" xfId="0" applyNumberFormat="1" applyFont="1" applyFill="1"/>
    <xf numFmtId="0" fontId="27" fillId="3" borderId="1" xfId="1" applyFont="1" applyFill="1" applyBorder="1" applyAlignment="1" applyProtection="1">
      <alignment horizontal="center" vertical="center" wrapText="1"/>
    </xf>
    <xf numFmtId="0" fontId="22" fillId="3" borderId="0" xfId="1" applyFont="1" applyFill="1" applyAlignment="1" applyProtection="1"/>
    <xf numFmtId="0" fontId="8" fillId="3" borderId="0" xfId="0" applyFont="1" applyFill="1" applyAlignment="1">
      <alignment horizontal="center" vertical="center"/>
    </xf>
    <xf numFmtId="164" fontId="8" fillId="3" borderId="0" xfId="0" applyNumberFormat="1" applyFont="1" applyFill="1" applyAlignment="1">
      <alignment horizontal="center" vertical="center"/>
    </xf>
    <xf numFmtId="9" fontId="8" fillId="3" borderId="0" xfId="0" applyNumberFormat="1" applyFont="1" applyFill="1" applyAlignment="1">
      <alignment horizontal="center"/>
    </xf>
    <xf numFmtId="164" fontId="8" fillId="3" borderId="0" xfId="0" applyNumberFormat="1" applyFont="1" applyFill="1" applyAlignment="1">
      <alignment horizontal="center"/>
    </xf>
    <xf numFmtId="0" fontId="5" fillId="3" borderId="0" xfId="1" applyFill="1" applyBorder="1" applyAlignment="1" applyProtection="1">
      <alignment horizontal="left" wrapText="1"/>
    </xf>
    <xf numFmtId="0" fontId="17" fillId="0" borderId="1" xfId="0" applyFont="1" applyBorder="1" applyAlignment="1">
      <alignment horizontal="center"/>
    </xf>
    <xf numFmtId="10" fontId="2" fillId="0" borderId="1" xfId="12" applyNumberFormat="1" applyFont="1" applyBorder="1" applyAlignment="1">
      <alignment horizontal="center" wrapText="1"/>
    </xf>
    <xf numFmtId="164" fontId="2" fillId="3" borderId="1" xfId="0" applyNumberFormat="1" applyFont="1" applyFill="1" applyBorder="1" applyAlignment="1">
      <alignment horizontal="center" vertical="center"/>
    </xf>
    <xf numFmtId="0" fontId="2" fillId="3" borderId="0" xfId="0" applyFont="1" applyFill="1" applyAlignment="1">
      <alignment horizontal="center" vertical="center"/>
    </xf>
    <xf numFmtId="164" fontId="2" fillId="3" borderId="0" xfId="0" applyNumberFormat="1" applyFont="1" applyFill="1" applyAlignment="1">
      <alignment horizontal="center" vertical="center"/>
    </xf>
    <xf numFmtId="164" fontId="2" fillId="3" borderId="0" xfId="0" applyNumberFormat="1" applyFont="1" applyFill="1" applyAlignment="1">
      <alignment horizontal="center"/>
    </xf>
    <xf numFmtId="0" fontId="4" fillId="0" borderId="1" xfId="11" applyFont="1" applyBorder="1" applyAlignment="1">
      <alignment horizontal="center" wrapText="1"/>
    </xf>
    <xf numFmtId="0" fontId="20" fillId="0" borderId="0" xfId="0" applyFont="1"/>
    <xf numFmtId="9" fontId="2" fillId="0" borderId="1" xfId="8" applyFont="1" applyFill="1" applyBorder="1" applyAlignment="1">
      <alignment horizontal="center"/>
    </xf>
    <xf numFmtId="9" fontId="2" fillId="0" borderId="1" xfId="0" applyNumberFormat="1" applyFont="1" applyBorder="1" applyAlignment="1">
      <alignment horizontal="center"/>
    </xf>
    <xf numFmtId="0" fontId="12" fillId="0" borderId="0" xfId="0" applyFont="1" applyAlignment="1">
      <alignment horizontal="center"/>
    </xf>
    <xf numFmtId="0" fontId="22" fillId="0" borderId="0" xfId="1" applyFont="1" applyFill="1" applyAlignment="1" applyProtection="1"/>
    <xf numFmtId="0" fontId="9" fillId="0" borderId="0" xfId="0" applyFont="1" applyAlignment="1">
      <alignment vertical="center"/>
    </xf>
    <xf numFmtId="0" fontId="17" fillId="0" borderId="1" xfId="0" applyFont="1" applyBorder="1"/>
    <xf numFmtId="0" fontId="17" fillId="0" borderId="4" xfId="0" applyFont="1" applyBorder="1"/>
    <xf numFmtId="164" fontId="2" fillId="0" borderId="1" xfId="0" applyNumberFormat="1" applyFont="1" applyBorder="1" applyAlignment="1">
      <alignment horizontal="center"/>
    </xf>
    <xf numFmtId="0" fontId="17" fillId="0" borderId="0" xfId="0" applyFont="1" applyAlignment="1">
      <alignment horizontal="left"/>
    </xf>
    <xf numFmtId="0" fontId="5" fillId="3" borderId="0" xfId="1" applyFill="1" applyAlignment="1" applyProtection="1">
      <alignment horizontal="left"/>
    </xf>
    <xf numFmtId="0" fontId="17" fillId="3" borderId="0" xfId="7" applyFont="1" applyFill="1" applyAlignment="1">
      <alignment horizontal="left" wrapText="1"/>
    </xf>
    <xf numFmtId="0" fontId="24" fillId="0" borderId="1" xfId="5" applyFont="1" applyBorder="1" applyAlignment="1">
      <alignment horizontal="center" wrapText="1"/>
    </xf>
    <xf numFmtId="0" fontId="5" fillId="3" borderId="1" xfId="1" applyFill="1" applyBorder="1" applyAlignment="1" applyProtection="1">
      <alignment horizontal="center" wrapText="1"/>
    </xf>
    <xf numFmtId="0" fontId="24" fillId="0" borderId="1" xfId="22" applyFont="1" applyBorder="1" applyAlignment="1">
      <alignment horizontal="center" wrapText="1"/>
    </xf>
    <xf numFmtId="0" fontId="2" fillId="3" borderId="7" xfId="0" applyFont="1" applyFill="1" applyBorder="1" applyAlignment="1">
      <alignment horizontal="center" vertical="center"/>
    </xf>
    <xf numFmtId="1" fontId="2" fillId="3" borderId="1" xfId="8" applyNumberFormat="1" applyFont="1" applyFill="1" applyBorder="1" applyAlignment="1">
      <alignment horizontal="center" wrapText="1"/>
    </xf>
    <xf numFmtId="1" fontId="17" fillId="0" borderId="1" xfId="0" applyNumberFormat="1" applyFont="1" applyBorder="1" applyAlignment="1">
      <alignment horizontal="center"/>
    </xf>
    <xf numFmtId="9" fontId="18" fillId="3" borderId="1" xfId="8" applyFont="1" applyFill="1" applyBorder="1" applyAlignment="1">
      <alignment horizontal="left" vertical="center" wrapText="1"/>
    </xf>
    <xf numFmtId="0" fontId="18" fillId="0" borderId="1" xfId="0" applyFont="1" applyBorder="1" applyAlignment="1">
      <alignment horizontal="left"/>
    </xf>
    <xf numFmtId="0" fontId="18" fillId="3" borderId="1" xfId="4" applyFont="1" applyFill="1" applyBorder="1" applyAlignment="1">
      <alignment wrapText="1"/>
    </xf>
    <xf numFmtId="0" fontId="2" fillId="3" borderId="1" xfId="4" applyFont="1" applyFill="1" applyBorder="1" applyAlignment="1">
      <alignment horizontal="center" wrapText="1"/>
    </xf>
    <xf numFmtId="0" fontId="2" fillId="0" borderId="1" xfId="4" applyFont="1" applyBorder="1" applyAlignment="1">
      <alignment horizontal="center" wrapText="1"/>
    </xf>
    <xf numFmtId="0" fontId="18" fillId="3" borderId="1" xfId="0" applyFont="1" applyFill="1" applyBorder="1"/>
    <xf numFmtId="9" fontId="4" fillId="0" borderId="1" xfId="6" applyNumberFormat="1" applyBorder="1" applyAlignment="1">
      <alignment horizontal="center" vertical="center" wrapText="1"/>
    </xf>
    <xf numFmtId="10" fontId="4" fillId="0" borderId="1" xfId="10" applyNumberFormat="1" applyBorder="1" applyAlignment="1">
      <alignment horizontal="center" wrapText="1"/>
    </xf>
    <xf numFmtId="0" fontId="4" fillId="0" borderId="1" xfId="14" applyFont="1" applyBorder="1" applyAlignment="1">
      <alignment horizontal="center" wrapText="1"/>
    </xf>
    <xf numFmtId="0" fontId="4" fillId="0" borderId="1" xfId="20" applyFont="1" applyBorder="1" applyAlignment="1">
      <alignment horizontal="center" wrapText="1"/>
    </xf>
    <xf numFmtId="0" fontId="4" fillId="0" borderId="1" xfId="19" applyFont="1" applyBorder="1" applyAlignment="1">
      <alignment horizontal="center"/>
    </xf>
    <xf numFmtId="0" fontId="5" fillId="0" borderId="0" xfId="1" applyFill="1" applyBorder="1" applyAlignment="1" applyProtection="1"/>
    <xf numFmtId="0" fontId="32" fillId="0" borderId="0" xfId="21" applyFont="1" applyFill="1" applyBorder="1" applyAlignment="1">
      <alignment horizontal="center"/>
    </xf>
    <xf numFmtId="0" fontId="4" fillId="0" borderId="1" xfId="19" applyFont="1" applyBorder="1" applyAlignment="1">
      <alignment horizontal="center" wrapText="1"/>
    </xf>
    <xf numFmtId="0" fontId="4" fillId="3" borderId="1" xfId="19" applyFont="1" applyFill="1" applyBorder="1" applyAlignment="1">
      <alignment horizontal="center" wrapText="1"/>
    </xf>
    <xf numFmtId="0" fontId="33" fillId="0" borderId="1" xfId="0" applyFont="1" applyBorder="1" applyAlignment="1">
      <alignment horizontal="center" vertical="center" wrapText="1"/>
    </xf>
    <xf numFmtId="0" fontId="2" fillId="0" borderId="7" xfId="0" applyFont="1" applyBorder="1" applyAlignment="1">
      <alignment horizontal="center" vertical="center"/>
    </xf>
    <xf numFmtId="0" fontId="18" fillId="0" borderId="1" xfId="0" applyFont="1" applyBorder="1"/>
    <xf numFmtId="0" fontId="18" fillId="3" borderId="1" xfId="3" applyFont="1" applyFill="1" applyBorder="1" applyAlignment="1">
      <alignment wrapText="1"/>
    </xf>
    <xf numFmtId="0" fontId="34" fillId="3" borderId="1" xfId="1" applyFont="1" applyFill="1" applyBorder="1" applyAlignment="1" applyProtection="1">
      <alignment horizontal="center" wrapText="1"/>
    </xf>
    <xf numFmtId="0" fontId="18" fillId="3" borderId="1" xfId="7" applyFont="1" applyFill="1" applyBorder="1" applyAlignment="1">
      <alignment wrapText="1"/>
    </xf>
    <xf numFmtId="0" fontId="30" fillId="0" borderId="1" xfId="23" applyFont="1" applyBorder="1" applyAlignment="1">
      <alignment horizontal="left" wrapText="1"/>
    </xf>
    <xf numFmtId="0" fontId="18" fillId="3" borderId="1" xfId="0" applyFont="1" applyFill="1" applyBorder="1" applyAlignment="1">
      <alignment horizontal="left"/>
    </xf>
    <xf numFmtId="164" fontId="17" fillId="0" borderId="1" xfId="0" applyNumberFormat="1" applyFont="1" applyBorder="1"/>
    <xf numFmtId="164" fontId="16" fillId="0" borderId="1" xfId="0" applyNumberFormat="1" applyFont="1" applyBorder="1" applyAlignment="1">
      <alignment horizontal="center" vertical="center" wrapText="1"/>
    </xf>
    <xf numFmtId="164" fontId="2" fillId="0" borderId="1" xfId="8" applyNumberFormat="1" applyFont="1" applyFill="1" applyBorder="1" applyAlignment="1">
      <alignment horizontal="center" wrapText="1"/>
    </xf>
    <xf numFmtId="164" fontId="17" fillId="0" borderId="0" xfId="0" applyNumberFormat="1" applyFont="1" applyAlignment="1">
      <alignment horizontal="left"/>
    </xf>
    <xf numFmtId="164" fontId="5" fillId="0" borderId="0" xfId="1" applyNumberFormat="1" applyFill="1" applyBorder="1" applyAlignment="1" applyProtection="1"/>
    <xf numFmtId="164" fontId="9" fillId="0" borderId="0" xfId="0" applyNumberFormat="1" applyFont="1"/>
    <xf numFmtId="164" fontId="17" fillId="0" borderId="0" xfId="0" applyNumberFormat="1" applyFont="1"/>
    <xf numFmtId="0" fontId="15" fillId="3" borderId="1" xfId="0" applyFont="1" applyFill="1" applyBorder="1" applyAlignment="1">
      <alignment horizont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top"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9" fillId="3" borderId="2" xfId="0" applyFont="1" applyFill="1" applyBorder="1" applyAlignment="1">
      <alignment horizontal="center" wrapText="1"/>
    </xf>
    <xf numFmtId="0" fontId="6" fillId="3" borderId="1" xfId="0" applyFont="1" applyFill="1" applyBorder="1" applyAlignment="1">
      <alignment horizontal="center" wrapText="1"/>
    </xf>
    <xf numFmtId="0" fontId="15" fillId="3" borderId="1" xfId="0" applyFont="1" applyFill="1" applyBorder="1" applyAlignment="1">
      <alignment horizontal="center" vertical="center"/>
    </xf>
    <xf numFmtId="0" fontId="5" fillId="3" borderId="3" xfId="1" applyFill="1" applyBorder="1" applyAlignment="1" applyProtection="1">
      <alignment horizontal="left" vertical="top" wrapText="1"/>
    </xf>
    <xf numFmtId="0" fontId="15" fillId="3" borderId="1" xfId="0" applyFont="1" applyFill="1" applyBorder="1" applyAlignment="1">
      <alignment horizontal="center" wrapText="1"/>
    </xf>
    <xf numFmtId="0" fontId="5" fillId="3" borderId="0" xfId="1" applyFill="1" applyAlignment="1" applyProtection="1"/>
    <xf numFmtId="0" fontId="21" fillId="0" borderId="2" xfId="0" applyFont="1" applyBorder="1" applyAlignment="1">
      <alignment horizontal="left"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4" fillId="0" borderId="2" xfId="0" applyFont="1" applyBorder="1" applyAlignment="1">
      <alignment horizontal="center" vertical="top" wrapText="1"/>
    </xf>
    <xf numFmtId="0" fontId="17" fillId="0" borderId="3" xfId="7" applyFont="1" applyBorder="1" applyAlignment="1">
      <alignment horizontal="left" wrapText="1"/>
    </xf>
    <xf numFmtId="0" fontId="17" fillId="0" borderId="0" xfId="7" applyFont="1" applyAlignment="1">
      <alignment horizontal="left" wrapText="1"/>
    </xf>
    <xf numFmtId="0" fontId="16" fillId="0" borderId="1" xfId="0" applyFont="1" applyBorder="1" applyAlignment="1">
      <alignment horizontal="center" wrapText="1"/>
    </xf>
    <xf numFmtId="0" fontId="17" fillId="0" borderId="2" xfId="0" applyFont="1" applyBorder="1" applyAlignment="1">
      <alignment horizontal="center" vertical="center" wrapText="1"/>
    </xf>
    <xf numFmtId="0" fontId="5" fillId="0" borderId="0" xfId="1" applyFill="1" applyAlignment="1" applyProtection="1"/>
    <xf numFmtId="0" fontId="15" fillId="0" borderId="1" xfId="0" applyFont="1" applyBorder="1" applyAlignment="1">
      <alignment horizontal="center" wrapText="1"/>
    </xf>
    <xf numFmtId="0" fontId="14" fillId="0" borderId="1" xfId="0" applyFont="1" applyBorder="1" applyAlignment="1">
      <alignment horizontal="center" vertical="center" wrapText="1"/>
    </xf>
  </cellXfs>
  <cellStyles count="24">
    <cellStyle name="Bad" xfId="21" builtinId="27"/>
    <cellStyle name="Comma 2" xfId="18" xr:uid="{00000000-0005-0000-0000-000002000000}"/>
    <cellStyle name="Hyperlink" xfId="1" builtinId="8"/>
    <cellStyle name="Hyperlink 2" xfId="2" xr:uid="{00000000-0005-0000-0000-000004000000}"/>
    <cellStyle name="Normal" xfId="0" builtinId="0"/>
    <cellStyle name="Normal 2" xfId="15" xr:uid="{00000000-0005-0000-0000-000006000000}"/>
    <cellStyle name="Normal 3" xfId="13" xr:uid="{00000000-0005-0000-0000-000007000000}"/>
    <cellStyle name="Normal_8b" xfId="11" xr:uid="{00000000-0005-0000-0000-000008000000}"/>
    <cellStyle name="Normal_CF0-1bycounty" xfId="3" xr:uid="{00000000-0005-0000-0000-000009000000}"/>
    <cellStyle name="Normal_Indicator 3" xfId="4" xr:uid="{00000000-0005-0000-0000-00000B000000}"/>
    <cellStyle name="Normal_Indicator 3b" xfId="10" xr:uid="{00000000-0005-0000-0000-00000D000000}"/>
    <cellStyle name="Normal_Indicator 3c_1" xfId="12" xr:uid="{00000000-0005-0000-0000-00000E000000}"/>
    <cellStyle name="Normal_Indicator 5" xfId="5" xr:uid="{00000000-0005-0000-0000-000012000000}"/>
    <cellStyle name="Normal_Indicator 6" xfId="22" xr:uid="{472941CF-5232-4B6D-882D-E80141E9E284}"/>
    <cellStyle name="Normal_Indicator 8a" xfId="20" xr:uid="{00000000-0005-0000-0000-000013000000}"/>
    <cellStyle name="Normal_Indicator 8b" xfId="23" xr:uid="{DEC12351-7DF7-4630-8FE0-195A3ABCC78F}"/>
    <cellStyle name="Normal_Indicator 8c" xfId="19" xr:uid="{00000000-0005-0000-0000-000014000000}"/>
    <cellStyle name="Normal_Sheet1" xfId="6" xr:uid="{00000000-0005-0000-0000-000015000000}"/>
    <cellStyle name="Normal_Sheet1 3" xfId="14" xr:uid="{00000000-0005-0000-0000-000016000000}"/>
    <cellStyle name="Normal_Sheet2" xfId="7" xr:uid="{00000000-0005-0000-0000-000017000000}"/>
    <cellStyle name="Percent" xfId="8" builtinId="5"/>
    <cellStyle name="Percent 2" xfId="16" xr:uid="{00000000-0005-0000-0000-00001A000000}"/>
    <cellStyle name="Percent 2 2" xfId="9" xr:uid="{00000000-0005-0000-0000-00001B000000}"/>
    <cellStyle name="Percent 2 2 2" xfId="17"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746760</xdr:colOff>
      <xdr:row>7</xdr:row>
      <xdr:rowOff>41910</xdr:rowOff>
    </xdr:from>
    <xdr:ext cx="65" cy="172227"/>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758940" y="28079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jjdp.gov/ojstatbb/ezapop/" TargetMode="External"/><Relationship Id="rId1" Type="http://schemas.openxmlformats.org/officeDocument/2006/relationships/hyperlink" Target="http://www.birth23.org/accountability/spp/"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jjdp.gov/ojstatbb/ezapop/" TargetMode="External"/><Relationship Id="rId1" Type="http://schemas.openxmlformats.org/officeDocument/2006/relationships/hyperlink" Target="http://www.birth23.org/accountability/sp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birth23.org/accountability/spp/"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birth23.org/accountability/spp/"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birth23.org/accountability/spp/"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irth23.org/accountability/spp/apr/" TargetMode="External"/><Relationship Id="rId1" Type="http://schemas.openxmlformats.org/officeDocument/2006/relationships/hyperlink" Target="http://www.birth23.org/accountability/spp/ap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irth23.org/accountability/618data/618tbls/" TargetMode="External"/><Relationship Id="rId2" Type="http://schemas.openxmlformats.org/officeDocument/2006/relationships/hyperlink" Target="http://www.birth23.org/Child%20Count%20Data/default.asp" TargetMode="External"/><Relationship Id="rId1" Type="http://schemas.openxmlformats.org/officeDocument/2006/relationships/hyperlink" Target="http://www.birth23.org/accountability/spp/"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irth23.org/accountability/sp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irth23.org/accountability/sp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irth23.org/accountability/sp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irth23.org/accountability/s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opLeftCell="A9" workbookViewId="0">
      <selection activeCell="B4" sqref="B4"/>
    </sheetView>
  </sheetViews>
  <sheetFormatPr defaultRowHeight="13.2" x14ac:dyDescent="0.25"/>
  <cols>
    <col min="1" max="1" width="9.44140625" style="14"/>
    <col min="2" max="11" width="15.5546875" style="17" customWidth="1"/>
  </cols>
  <sheetData>
    <row r="1" spans="1:11" s="20" customFormat="1" ht="22.5" customHeight="1" x14ac:dyDescent="0.25">
      <c r="A1" s="18" t="s">
        <v>94</v>
      </c>
      <c r="B1" s="22">
        <v>44163</v>
      </c>
      <c r="C1" s="22">
        <v>44164</v>
      </c>
      <c r="D1" s="22">
        <v>44164</v>
      </c>
      <c r="E1" s="22">
        <v>44193</v>
      </c>
      <c r="F1" s="22">
        <v>44193</v>
      </c>
      <c r="G1" s="22">
        <v>44193</v>
      </c>
      <c r="H1" s="22">
        <v>44193</v>
      </c>
      <c r="I1" s="22">
        <v>44224</v>
      </c>
      <c r="J1" s="22">
        <v>44224</v>
      </c>
      <c r="K1" s="22">
        <v>44226</v>
      </c>
    </row>
    <row r="2" spans="1:11" s="20" customFormat="1" ht="39.6" x14ac:dyDescent="0.25">
      <c r="A2" s="18" t="s">
        <v>74</v>
      </c>
      <c r="B2" s="19" t="s">
        <v>89</v>
      </c>
      <c r="C2" s="19" t="s">
        <v>90</v>
      </c>
      <c r="D2" s="19" t="s">
        <v>93</v>
      </c>
      <c r="E2" s="19" t="s">
        <v>99</v>
      </c>
      <c r="F2" s="19" t="s">
        <v>91</v>
      </c>
      <c r="G2" s="19" t="s">
        <v>100</v>
      </c>
      <c r="H2" s="19" t="s">
        <v>97</v>
      </c>
      <c r="I2" s="19" t="s">
        <v>101</v>
      </c>
      <c r="J2" s="19" t="s">
        <v>103</v>
      </c>
      <c r="K2" s="19" t="s">
        <v>102</v>
      </c>
    </row>
    <row r="3" spans="1:11" s="20" customFormat="1" ht="22.5" customHeight="1" x14ac:dyDescent="0.25">
      <c r="A3" s="21" t="s">
        <v>95</v>
      </c>
      <c r="B3" s="16" t="s">
        <v>92</v>
      </c>
      <c r="C3" s="16" t="s">
        <v>92</v>
      </c>
      <c r="D3" s="16" t="s">
        <v>92</v>
      </c>
      <c r="E3" s="16" t="s">
        <v>92</v>
      </c>
      <c r="F3" s="19" t="s">
        <v>92</v>
      </c>
      <c r="G3" s="19"/>
      <c r="H3" s="19"/>
      <c r="I3" s="19"/>
      <c r="J3" s="16" t="s">
        <v>92</v>
      </c>
      <c r="K3" s="16"/>
    </row>
    <row r="4" spans="1:11" ht="22.5" customHeight="1" x14ac:dyDescent="0.25">
      <c r="A4" s="15">
        <v>1</v>
      </c>
      <c r="B4" s="35" t="s">
        <v>98</v>
      </c>
      <c r="C4" s="35" t="s">
        <v>98</v>
      </c>
      <c r="D4" s="35" t="s">
        <v>98</v>
      </c>
      <c r="E4" s="35" t="s">
        <v>98</v>
      </c>
      <c r="F4" s="35" t="s">
        <v>98</v>
      </c>
      <c r="G4" s="19"/>
      <c r="H4" s="19"/>
      <c r="I4" s="19"/>
      <c r="J4" s="16" t="s">
        <v>92</v>
      </c>
      <c r="K4" s="16"/>
    </row>
    <row r="5" spans="1:11" ht="22.5" customHeight="1" x14ac:dyDescent="0.25">
      <c r="A5" s="15">
        <v>2</v>
      </c>
      <c r="B5" s="16" t="s">
        <v>92</v>
      </c>
      <c r="C5" s="35"/>
      <c r="D5" s="35"/>
      <c r="E5" s="16"/>
      <c r="F5" s="16" t="s">
        <v>92</v>
      </c>
      <c r="G5" s="19"/>
      <c r="H5" s="19"/>
      <c r="I5" s="19"/>
      <c r="J5" s="16" t="s">
        <v>92</v>
      </c>
      <c r="K5" s="16"/>
    </row>
    <row r="6" spans="1:11" ht="22.5" customHeight="1" x14ac:dyDescent="0.25">
      <c r="A6" s="15" t="s">
        <v>80</v>
      </c>
      <c r="B6" s="35" t="s">
        <v>98</v>
      </c>
      <c r="C6" s="35"/>
      <c r="D6" s="35"/>
      <c r="E6" s="16"/>
      <c r="F6" s="16" t="s">
        <v>92</v>
      </c>
      <c r="G6" s="19"/>
      <c r="H6" s="19"/>
      <c r="I6" s="19"/>
      <c r="J6" s="16" t="s">
        <v>92</v>
      </c>
      <c r="K6" s="16"/>
    </row>
    <row r="7" spans="1:11" ht="22.5" customHeight="1" x14ac:dyDescent="0.25">
      <c r="A7" s="15" t="s">
        <v>81</v>
      </c>
      <c r="B7" s="35" t="s">
        <v>98</v>
      </c>
      <c r="C7" s="35"/>
      <c r="D7" s="35"/>
      <c r="E7" s="16"/>
      <c r="F7" s="16" t="s">
        <v>92</v>
      </c>
      <c r="G7" s="19"/>
      <c r="H7" s="19"/>
      <c r="I7" s="19"/>
      <c r="J7" s="16" t="s">
        <v>92</v>
      </c>
      <c r="K7" s="16"/>
    </row>
    <row r="8" spans="1:11" ht="22.5" customHeight="1" x14ac:dyDescent="0.25">
      <c r="A8" s="15" t="s">
        <v>82</v>
      </c>
      <c r="B8" s="35" t="s">
        <v>98</v>
      </c>
      <c r="C8" s="35"/>
      <c r="D8" s="35"/>
      <c r="E8" s="16"/>
      <c r="F8" s="16" t="s">
        <v>92</v>
      </c>
      <c r="G8" s="19"/>
      <c r="H8" s="19"/>
      <c r="I8" s="19"/>
      <c r="J8" s="16" t="s">
        <v>92</v>
      </c>
      <c r="K8" s="16"/>
    </row>
    <row r="9" spans="1:11" ht="22.5" customHeight="1" x14ac:dyDescent="0.25">
      <c r="A9" s="15" t="s">
        <v>83</v>
      </c>
      <c r="B9" s="16" t="s">
        <v>92</v>
      </c>
      <c r="C9" s="16"/>
      <c r="D9" s="16"/>
      <c r="E9" s="16"/>
      <c r="F9" s="16" t="s">
        <v>92</v>
      </c>
      <c r="G9" s="19"/>
      <c r="H9" s="19"/>
      <c r="I9" s="19"/>
      <c r="J9" s="16" t="s">
        <v>92</v>
      </c>
      <c r="K9" s="16"/>
    </row>
    <row r="10" spans="1:11" ht="22.5" customHeight="1" x14ac:dyDescent="0.25">
      <c r="A10" s="15" t="s">
        <v>84</v>
      </c>
      <c r="B10" s="16" t="s">
        <v>92</v>
      </c>
      <c r="C10" s="16"/>
      <c r="D10" s="16"/>
      <c r="E10" s="16"/>
      <c r="F10" s="16" t="s">
        <v>92</v>
      </c>
      <c r="G10" s="19"/>
      <c r="H10" s="19"/>
      <c r="I10" s="19"/>
      <c r="J10" s="16" t="s">
        <v>92</v>
      </c>
      <c r="K10" s="16"/>
    </row>
    <row r="11" spans="1:11" ht="22.5" customHeight="1" x14ac:dyDescent="0.25">
      <c r="A11" s="15" t="s">
        <v>85</v>
      </c>
      <c r="B11" s="16" t="s">
        <v>92</v>
      </c>
      <c r="C11" s="16"/>
      <c r="D11" s="16"/>
      <c r="E11" s="16"/>
      <c r="F11" s="16" t="s">
        <v>92</v>
      </c>
      <c r="G11" s="19"/>
      <c r="H11" s="19"/>
      <c r="I11" s="19"/>
      <c r="J11" s="16" t="s">
        <v>92</v>
      </c>
      <c r="K11" s="16"/>
    </row>
    <row r="12" spans="1:11" ht="22.5" customHeight="1" x14ac:dyDescent="0.25">
      <c r="A12" s="15">
        <v>5</v>
      </c>
      <c r="B12" s="16" t="s">
        <v>92</v>
      </c>
      <c r="C12" s="16"/>
      <c r="D12" s="16"/>
      <c r="E12" s="16"/>
      <c r="F12" s="16" t="s">
        <v>92</v>
      </c>
      <c r="G12" s="19"/>
      <c r="H12" s="19"/>
      <c r="I12" s="19"/>
      <c r="J12" s="16" t="s">
        <v>92</v>
      </c>
      <c r="K12" s="16"/>
    </row>
    <row r="13" spans="1:11" ht="22.5" customHeight="1" x14ac:dyDescent="0.25">
      <c r="A13" s="15">
        <v>6</v>
      </c>
      <c r="B13" s="16" t="s">
        <v>92</v>
      </c>
      <c r="C13" s="16"/>
      <c r="D13" s="16"/>
      <c r="E13" s="16"/>
      <c r="F13" s="16" t="s">
        <v>92</v>
      </c>
      <c r="G13" s="19"/>
      <c r="H13" s="19"/>
      <c r="I13" s="19"/>
      <c r="J13" s="16" t="s">
        <v>92</v>
      </c>
      <c r="K13" s="16"/>
    </row>
    <row r="14" spans="1:11" ht="22.5" customHeight="1" x14ac:dyDescent="0.25">
      <c r="A14" s="15">
        <v>7</v>
      </c>
      <c r="B14" s="35" t="s">
        <v>98</v>
      </c>
      <c r="C14" s="35"/>
      <c r="D14" s="35"/>
      <c r="E14" s="16"/>
      <c r="F14" s="35" t="s">
        <v>98</v>
      </c>
      <c r="G14" s="19"/>
      <c r="H14" s="19"/>
      <c r="I14" s="19"/>
      <c r="J14" s="16" t="s">
        <v>92</v>
      </c>
      <c r="K14" s="16"/>
    </row>
    <row r="15" spans="1:11" ht="22.5" customHeight="1" x14ac:dyDescent="0.25">
      <c r="A15" s="15" t="s">
        <v>86</v>
      </c>
      <c r="B15" s="35" t="s">
        <v>98</v>
      </c>
      <c r="C15" s="16"/>
      <c r="D15" s="16"/>
      <c r="E15" s="16"/>
      <c r="F15" s="16" t="s">
        <v>92</v>
      </c>
      <c r="G15" s="19"/>
      <c r="H15" s="19"/>
      <c r="I15" s="19"/>
      <c r="J15" s="16" t="s">
        <v>92</v>
      </c>
      <c r="K15" s="16"/>
    </row>
    <row r="16" spans="1:11" ht="22.5" customHeight="1" x14ac:dyDescent="0.25">
      <c r="A16" s="15" t="s">
        <v>87</v>
      </c>
      <c r="B16" s="35" t="s">
        <v>98</v>
      </c>
      <c r="C16" s="16"/>
      <c r="D16" s="16"/>
      <c r="E16" s="16"/>
      <c r="F16" s="16" t="s">
        <v>92</v>
      </c>
      <c r="G16" s="19"/>
      <c r="H16" s="19"/>
      <c r="I16" s="19"/>
      <c r="J16" s="16" t="s">
        <v>92</v>
      </c>
      <c r="K16" s="16"/>
    </row>
    <row r="17" spans="1:11" ht="22.5" customHeight="1" x14ac:dyDescent="0.25">
      <c r="A17" s="15" t="s">
        <v>88</v>
      </c>
      <c r="B17" s="35" t="s">
        <v>98</v>
      </c>
      <c r="C17" s="16"/>
      <c r="D17" s="16"/>
      <c r="E17" s="16"/>
      <c r="F17" s="35" t="s">
        <v>98</v>
      </c>
      <c r="G17" s="19"/>
      <c r="H17" s="19"/>
      <c r="I17" s="19"/>
      <c r="J17" s="16" t="s">
        <v>92</v>
      </c>
      <c r="K17" s="16"/>
    </row>
    <row r="18" spans="1:11" ht="22.5" customHeight="1" x14ac:dyDescent="0.25">
      <c r="A18" s="21" t="s">
        <v>96</v>
      </c>
      <c r="B18" s="16" t="s">
        <v>92</v>
      </c>
      <c r="C18" s="16" t="s">
        <v>92</v>
      </c>
      <c r="D18" s="16" t="s">
        <v>92</v>
      </c>
      <c r="E18" s="16" t="s">
        <v>92</v>
      </c>
      <c r="F18" s="16" t="s">
        <v>92</v>
      </c>
      <c r="G18" s="16" t="s">
        <v>92</v>
      </c>
      <c r="H18" s="16" t="s">
        <v>92</v>
      </c>
      <c r="I18" s="16" t="s">
        <v>92</v>
      </c>
      <c r="J18" s="35" t="s">
        <v>98</v>
      </c>
      <c r="K18" s="16"/>
    </row>
  </sheetData>
  <pageMargins left="0.25" right="0.25" top="0.75" bottom="0.75" header="0.3" footer="0.3"/>
  <pageSetup paperSize="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AQ19"/>
  <sheetViews>
    <sheetView zoomScaleNormal="100" workbookViewId="0">
      <selection activeCell="C16" sqref="C16"/>
    </sheetView>
  </sheetViews>
  <sheetFormatPr defaultColWidth="45.44140625" defaultRowHeight="13.2" x14ac:dyDescent="0.25"/>
  <cols>
    <col min="1" max="1" width="42.21875" style="28" customWidth="1"/>
    <col min="2" max="2" width="34.21875" style="28" customWidth="1"/>
    <col min="3" max="43" width="45.44140625" style="28"/>
    <col min="44" max="16384" width="45.44140625" style="2"/>
  </cols>
  <sheetData>
    <row r="1" spans="1:43" s="6" customFormat="1" ht="24.75" customHeight="1" x14ac:dyDescent="0.25">
      <c r="A1" s="136" t="s">
        <v>112</v>
      </c>
      <c r="B1" s="136"/>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row>
    <row r="2" spans="1:43" s="6" customFormat="1" ht="25.5" customHeight="1" x14ac:dyDescent="0.25">
      <c r="A2" s="139" t="s">
        <v>111</v>
      </c>
      <c r="B2" s="139"/>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row>
    <row r="3" spans="1:43" ht="5.25" hidden="1" customHeight="1" x14ac:dyDescent="0.25">
      <c r="A3" s="29"/>
      <c r="B3" s="29"/>
    </row>
    <row r="4" spans="1:43" s="3" customFormat="1" ht="62.25" customHeight="1" x14ac:dyDescent="0.25">
      <c r="A4" s="38" t="s">
        <v>1</v>
      </c>
      <c r="B4" s="38" t="s">
        <v>108</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row>
    <row r="5" spans="1:43" ht="16.5" customHeight="1" x14ac:dyDescent="0.3">
      <c r="A5" s="114" t="s">
        <v>2</v>
      </c>
      <c r="B5" s="90">
        <v>120</v>
      </c>
    </row>
    <row r="6" spans="1:43" ht="16.5" customHeight="1" x14ac:dyDescent="0.3">
      <c r="A6" s="114" t="s">
        <v>3</v>
      </c>
      <c r="B6" s="90">
        <v>121</v>
      </c>
    </row>
    <row r="7" spans="1:43" ht="16.5" customHeight="1" x14ac:dyDescent="0.3">
      <c r="A7" s="114" t="s">
        <v>4</v>
      </c>
      <c r="B7" s="90">
        <v>21</v>
      </c>
    </row>
    <row r="8" spans="1:43" ht="16.5" customHeight="1" x14ac:dyDescent="0.3">
      <c r="A8" s="114" t="s">
        <v>5</v>
      </c>
      <c r="B8" s="90">
        <v>19</v>
      </c>
    </row>
    <row r="9" spans="1:43" ht="16.5" customHeight="1" x14ac:dyDescent="0.3">
      <c r="A9" s="114" t="s">
        <v>6</v>
      </c>
      <c r="B9" s="90">
        <v>125</v>
      </c>
    </row>
    <row r="10" spans="1:43" ht="16.5" customHeight="1" x14ac:dyDescent="0.3">
      <c r="A10" s="114" t="s">
        <v>7</v>
      </c>
      <c r="B10" s="90">
        <v>38</v>
      </c>
    </row>
    <row r="11" spans="1:43" ht="16.5" customHeight="1" x14ac:dyDescent="0.3">
      <c r="A11" s="114" t="s">
        <v>8</v>
      </c>
      <c r="B11" s="90">
        <v>9</v>
      </c>
    </row>
    <row r="12" spans="1:43" ht="16.5" customHeight="1" x14ac:dyDescent="0.3">
      <c r="A12" s="114" t="s">
        <v>9</v>
      </c>
      <c r="B12" s="90">
        <v>15</v>
      </c>
    </row>
    <row r="13" spans="1:43" ht="16.5" customHeight="1" x14ac:dyDescent="0.25">
      <c r="A13" s="101" t="s">
        <v>45</v>
      </c>
      <c r="B13" s="115">
        <f>SUM(B5:B12)</f>
        <v>468</v>
      </c>
    </row>
    <row r="14" spans="1:43" s="7" customFormat="1" ht="14.25" customHeight="1" x14ac:dyDescent="0.25">
      <c r="A14" s="140" t="s">
        <v>76</v>
      </c>
      <c r="B14" s="140"/>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3" s="13" customFormat="1" ht="12.75" customHeight="1" x14ac:dyDescent="0.25">
      <c r="A15" s="88" t="s">
        <v>79</v>
      </c>
      <c r="B15" s="88"/>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row>
    <row r="16" spans="1:43" s="13" customFormat="1" ht="12.75" customHeight="1" x14ac:dyDescent="0.25">
      <c r="A16" s="88" t="s">
        <v>55</v>
      </c>
      <c r="B16" s="8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row>
    <row r="17" spans="1:43" s="13" customFormat="1" ht="12.75" customHeight="1" x14ac:dyDescent="0.25">
      <c r="A17" s="89" t="s">
        <v>54</v>
      </c>
      <c r="B17" s="3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row>
    <row r="18" spans="1:43" s="7" customFormat="1" ht="12.75" customHeight="1" x14ac:dyDescent="0.25">
      <c r="A18" s="39" t="s">
        <v>19</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3" s="7" customFormat="1"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sheetData>
  <mergeCells count="3">
    <mergeCell ref="A2:B2"/>
    <mergeCell ref="A1:B1"/>
    <mergeCell ref="A14:B14"/>
  </mergeCells>
  <phoneticPr fontId="3" type="noConversion"/>
  <hyperlinks>
    <hyperlink ref="A18:B18" r:id="rId1" display="This indicator is addressed more fully in the State Performance Plan (SPP) and the Annual Performance Report (APR)" xr:uid="{00000000-0004-0000-0B00-000000000000}"/>
    <hyperlink ref="A15:B15" r:id="rId2" display="**Puzzanchera, C., Sladky, A. and Kang, W. (2013). &quot;Easy Access to Juvenile Populations: 1990-2012.&quot; Online. Available: http://www.ojjdp.gov/ojstatbb/ezapop/ " xr:uid="{00000000-0004-0000-0B00-000001000000}"/>
  </hyperlinks>
  <printOptions horizontalCentered="1"/>
  <pageMargins left="0.25" right="0.25" top="0.25" bottom="0.25" header="0" footer="0"/>
  <pageSetup orientation="landscape" r:id="rId3"/>
  <headerFooter alignWithMargins="0"/>
  <webPublishItems count="1">
    <webPublishItem id="18768" divId="FFY05-Public Reporting_18768" sourceType="sheet" destinationFile="C:\Documents and Settings\ridgwaya.EXEC\~~my real docs folder\SPP\SPP-APR Feb1 2008\Publlic Reporting\5-Served0-107.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Y18"/>
  <sheetViews>
    <sheetView zoomScaleNormal="100" workbookViewId="0">
      <selection activeCell="C6" sqref="C6"/>
    </sheetView>
  </sheetViews>
  <sheetFormatPr defaultColWidth="45.44140625" defaultRowHeight="13.2" x14ac:dyDescent="0.25"/>
  <cols>
    <col min="1" max="1" width="44" style="28" customWidth="1"/>
    <col min="2" max="2" width="40.21875" style="28" customWidth="1"/>
    <col min="3" max="25" width="45.44140625" style="28"/>
    <col min="26" max="16384" width="45.44140625" style="2"/>
  </cols>
  <sheetData>
    <row r="1" spans="1:25" ht="27" customHeight="1" x14ac:dyDescent="0.25">
      <c r="A1" s="136" t="s">
        <v>112</v>
      </c>
      <c r="B1" s="136"/>
    </row>
    <row r="2" spans="1:25" s="6" customFormat="1" ht="25.5" customHeight="1" x14ac:dyDescent="0.25">
      <c r="A2" s="139" t="s">
        <v>116</v>
      </c>
      <c r="B2" s="139"/>
      <c r="C2" s="55"/>
      <c r="D2" s="55"/>
      <c r="E2" s="55"/>
      <c r="F2" s="55"/>
      <c r="G2" s="55"/>
      <c r="H2" s="55"/>
      <c r="I2" s="55"/>
      <c r="J2" s="55"/>
      <c r="K2" s="55"/>
      <c r="L2" s="55"/>
      <c r="M2" s="55"/>
      <c r="N2" s="55"/>
      <c r="O2" s="55"/>
      <c r="P2" s="55"/>
      <c r="Q2" s="55"/>
      <c r="R2" s="55"/>
      <c r="S2" s="55"/>
      <c r="T2" s="55"/>
      <c r="U2" s="55"/>
      <c r="V2" s="55"/>
      <c r="W2" s="55"/>
      <c r="X2" s="55"/>
      <c r="Y2" s="55"/>
    </row>
    <row r="3" spans="1:25" ht="5.25" hidden="1" customHeight="1" x14ac:dyDescent="0.25">
      <c r="A3" s="29"/>
      <c r="B3" s="29"/>
    </row>
    <row r="4" spans="1:25" s="3" customFormat="1" ht="62.25" customHeight="1" x14ac:dyDescent="0.25">
      <c r="A4" s="26" t="s">
        <v>1</v>
      </c>
      <c r="B4" s="8" t="s">
        <v>113</v>
      </c>
      <c r="C4" s="44"/>
      <c r="D4" s="44"/>
      <c r="E4" s="44"/>
      <c r="F4" s="44"/>
      <c r="G4" s="44"/>
      <c r="H4" s="44"/>
      <c r="I4" s="44"/>
      <c r="J4" s="44"/>
      <c r="K4" s="44"/>
      <c r="L4" s="44"/>
      <c r="M4" s="44"/>
      <c r="N4" s="44"/>
      <c r="O4" s="44"/>
      <c r="P4" s="44"/>
      <c r="Q4" s="44"/>
      <c r="R4" s="44"/>
      <c r="S4" s="44"/>
      <c r="T4" s="44"/>
      <c r="U4" s="44"/>
      <c r="V4" s="44"/>
      <c r="W4" s="44"/>
      <c r="X4" s="44"/>
      <c r="Y4" s="44"/>
    </row>
    <row r="5" spans="1:25" ht="16.5" customHeight="1" x14ac:dyDescent="0.3">
      <c r="A5" s="116" t="s">
        <v>2</v>
      </c>
      <c r="B5" s="92">
        <v>1592</v>
      </c>
    </row>
    <row r="6" spans="1:25" ht="16.5" customHeight="1" x14ac:dyDescent="0.3">
      <c r="A6" s="116" t="s">
        <v>3</v>
      </c>
      <c r="B6" s="92">
        <v>1640</v>
      </c>
    </row>
    <row r="7" spans="1:25" ht="16.5" customHeight="1" x14ac:dyDescent="0.3">
      <c r="A7" s="116" t="s">
        <v>4</v>
      </c>
      <c r="B7" s="92">
        <v>221</v>
      </c>
    </row>
    <row r="8" spans="1:25" ht="16.5" customHeight="1" x14ac:dyDescent="0.3">
      <c r="A8" s="116" t="s">
        <v>5</v>
      </c>
      <c r="B8" s="92">
        <v>226</v>
      </c>
    </row>
    <row r="9" spans="1:25" ht="16.5" customHeight="1" x14ac:dyDescent="0.3">
      <c r="A9" s="116" t="s">
        <v>6</v>
      </c>
      <c r="B9" s="92">
        <v>1476</v>
      </c>
    </row>
    <row r="10" spans="1:25" ht="16.5" customHeight="1" x14ac:dyDescent="0.3">
      <c r="A10" s="116" t="s">
        <v>7</v>
      </c>
      <c r="B10" s="92">
        <v>427</v>
      </c>
    </row>
    <row r="11" spans="1:25" ht="16.5" customHeight="1" x14ac:dyDescent="0.3">
      <c r="A11" s="116" t="s">
        <v>8</v>
      </c>
      <c r="B11" s="92">
        <v>219</v>
      </c>
    </row>
    <row r="12" spans="1:25" ht="16.5" customHeight="1" x14ac:dyDescent="0.3">
      <c r="A12" s="116" t="s">
        <v>9</v>
      </c>
      <c r="B12" s="92">
        <v>233</v>
      </c>
    </row>
    <row r="13" spans="1:25" ht="16.5" customHeight="1" x14ac:dyDescent="0.25">
      <c r="A13" s="101" t="s">
        <v>45</v>
      </c>
      <c r="B13" s="91">
        <f>SUM(B5:B12)</f>
        <v>6034</v>
      </c>
    </row>
    <row r="14" spans="1:25" s="7" customFormat="1" ht="18.75" customHeight="1" x14ac:dyDescent="0.25">
      <c r="A14" s="140" t="s">
        <v>76</v>
      </c>
      <c r="B14" s="140"/>
      <c r="C14" s="28"/>
      <c r="D14" s="28"/>
      <c r="E14" s="28"/>
      <c r="F14" s="28"/>
      <c r="G14" s="28"/>
      <c r="H14" s="28"/>
      <c r="I14" s="28"/>
      <c r="J14" s="28"/>
      <c r="K14" s="28"/>
      <c r="L14" s="28"/>
      <c r="M14" s="28"/>
      <c r="N14" s="28"/>
      <c r="O14" s="28"/>
      <c r="P14" s="28"/>
      <c r="Q14" s="28"/>
      <c r="R14" s="28"/>
      <c r="S14" s="28"/>
      <c r="T14" s="28"/>
      <c r="U14" s="28"/>
      <c r="V14" s="28"/>
      <c r="W14" s="28"/>
      <c r="X14" s="28"/>
      <c r="Y14" s="28"/>
    </row>
    <row r="15" spans="1:25" s="7" customFormat="1" ht="12.75" customHeight="1" x14ac:dyDescent="0.25">
      <c r="A15" s="88" t="s">
        <v>79</v>
      </c>
      <c r="B15" s="88"/>
      <c r="C15" s="28"/>
      <c r="D15" s="28"/>
      <c r="E15" s="28"/>
      <c r="F15" s="28"/>
      <c r="G15" s="28"/>
      <c r="H15" s="28"/>
      <c r="I15" s="28"/>
      <c r="J15" s="28"/>
      <c r="K15" s="28"/>
      <c r="L15" s="28"/>
      <c r="M15" s="28"/>
      <c r="N15" s="28"/>
      <c r="O15" s="28"/>
      <c r="P15" s="28"/>
      <c r="Q15" s="28"/>
      <c r="R15" s="28"/>
      <c r="S15" s="28"/>
      <c r="T15" s="28"/>
      <c r="U15" s="28"/>
      <c r="V15" s="28"/>
      <c r="W15" s="28"/>
      <c r="X15" s="28"/>
      <c r="Y15" s="28"/>
    </row>
    <row r="16" spans="1:25" s="7" customFormat="1" ht="12.75" customHeight="1" x14ac:dyDescent="0.25">
      <c r="A16" s="88" t="s">
        <v>75</v>
      </c>
      <c r="B16" s="89"/>
      <c r="C16" s="28"/>
      <c r="D16" s="28"/>
      <c r="E16" s="28"/>
      <c r="F16" s="28"/>
      <c r="G16" s="28"/>
      <c r="H16" s="28"/>
      <c r="I16" s="28"/>
      <c r="J16" s="28"/>
      <c r="K16" s="28"/>
      <c r="L16" s="28"/>
      <c r="M16" s="28"/>
      <c r="N16" s="28"/>
      <c r="O16" s="28"/>
      <c r="P16" s="28"/>
      <c r="Q16" s="28"/>
      <c r="R16" s="28"/>
      <c r="S16" s="28"/>
      <c r="T16" s="28"/>
      <c r="U16" s="28"/>
      <c r="V16" s="28"/>
      <c r="W16" s="28"/>
      <c r="X16" s="28"/>
      <c r="Y16" s="28"/>
    </row>
    <row r="17" spans="1:25" s="7" customFormat="1" ht="26.25" customHeight="1" x14ac:dyDescent="0.25">
      <c r="A17" s="89" t="s">
        <v>54</v>
      </c>
      <c r="B17" s="39"/>
      <c r="C17" s="28"/>
      <c r="D17" s="28"/>
      <c r="E17" s="28"/>
      <c r="F17" s="28"/>
      <c r="G17" s="28"/>
      <c r="H17" s="28"/>
      <c r="I17" s="28"/>
      <c r="J17" s="28"/>
      <c r="K17" s="28"/>
      <c r="L17" s="28"/>
      <c r="M17" s="28"/>
      <c r="N17" s="28"/>
      <c r="O17" s="28"/>
      <c r="P17" s="28"/>
      <c r="Q17" s="28"/>
      <c r="R17" s="28"/>
      <c r="S17" s="28"/>
      <c r="T17" s="28"/>
      <c r="U17" s="28"/>
      <c r="V17" s="28"/>
      <c r="W17" s="28"/>
      <c r="X17" s="28"/>
      <c r="Y17" s="28"/>
    </row>
    <row r="18" spans="1:25" s="7" customFormat="1" x14ac:dyDescent="0.25">
      <c r="A18" s="39" t="s">
        <v>19</v>
      </c>
      <c r="B18" s="28"/>
      <c r="C18" s="28"/>
      <c r="D18" s="28"/>
      <c r="E18" s="28"/>
      <c r="F18" s="28"/>
      <c r="G18" s="28"/>
      <c r="H18" s="28"/>
      <c r="I18" s="28"/>
      <c r="J18" s="28"/>
      <c r="K18" s="28"/>
      <c r="L18" s="28"/>
      <c r="M18" s="28"/>
      <c r="N18" s="28"/>
      <c r="O18" s="28"/>
      <c r="P18" s="28"/>
      <c r="Q18" s="28"/>
      <c r="R18" s="28"/>
      <c r="S18" s="28"/>
      <c r="T18" s="28"/>
      <c r="U18" s="28"/>
      <c r="V18" s="28"/>
      <c r="W18" s="28"/>
      <c r="X18" s="28"/>
      <c r="Y18" s="28"/>
    </row>
  </sheetData>
  <mergeCells count="3">
    <mergeCell ref="A1:B1"/>
    <mergeCell ref="A2:B2"/>
    <mergeCell ref="A14:B14"/>
  </mergeCells>
  <phoneticPr fontId="3" type="noConversion"/>
  <hyperlinks>
    <hyperlink ref="A18:B18" r:id="rId1" display="This indicator is addressed more fully in the State Performance Plan (SPP) and the Annual Performance Report (APR)" xr:uid="{00000000-0004-0000-0C00-000002000000}"/>
    <hyperlink ref="A15:B15" r:id="rId2" display="**Puzzanchera, C., Sladky, A. and Kang, W. (2013). &quot;Easy Access to Juvenile Populations: 1990-2012.&quot; Online. Available: http://www.ojjdp.gov/ojstatbb/ezapop/ " xr:uid="{00000000-0004-0000-0C00-000003000000}"/>
  </hyperlinks>
  <printOptions horizontalCentered="1"/>
  <pageMargins left="0.25" right="0.25" top="0.25" bottom="0.25" header="0" footer="0"/>
  <pageSetup orientation="landscape" r:id="rId3"/>
  <headerFooter alignWithMargins="0"/>
  <webPublishItems count="1">
    <webPublishItem id="20245" divId="FFY05-Public Reporting_20245" sourceType="sheet" destinationFile="C:\Documents and Settings\ridgwaya.DMR-B23\My Documents\SPP\SPP-APR Feb1 2007\served0-306.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I27"/>
  <sheetViews>
    <sheetView tabSelected="1" zoomScaleNormal="100" workbookViewId="0">
      <selection sqref="A1:XFD1048576"/>
    </sheetView>
  </sheetViews>
  <sheetFormatPr defaultRowHeight="13.2" x14ac:dyDescent="0.25"/>
  <cols>
    <col min="1" max="1" width="47.6640625" customWidth="1"/>
    <col min="2" max="2" width="17.88671875" customWidth="1"/>
    <col min="3" max="3" width="16.109375" customWidth="1"/>
    <col min="4" max="4" width="8.33203125" customWidth="1"/>
    <col min="5" max="5" width="10.6640625" customWidth="1"/>
    <col min="6" max="6" width="12.33203125" customWidth="1"/>
    <col min="9" max="9" width="13.21875" customWidth="1"/>
  </cols>
  <sheetData>
    <row r="1" spans="1:9" ht="15" x14ac:dyDescent="0.25">
      <c r="A1" s="136" t="s">
        <v>112</v>
      </c>
      <c r="B1" s="136"/>
      <c r="C1" s="136"/>
      <c r="D1" s="136"/>
      <c r="E1" s="136"/>
      <c r="F1" s="136"/>
      <c r="G1" s="136"/>
      <c r="H1" s="136"/>
      <c r="I1" s="136"/>
    </row>
    <row r="2" spans="1:9" ht="15.6" x14ac:dyDescent="0.3">
      <c r="A2" s="141" t="s">
        <v>17</v>
      </c>
      <c r="B2" s="141"/>
      <c r="C2" s="141"/>
      <c r="D2" s="141"/>
      <c r="E2" s="141"/>
      <c r="F2" s="141"/>
      <c r="G2" s="141"/>
      <c r="H2" s="141"/>
      <c r="I2" s="141"/>
    </row>
    <row r="3" spans="1:9" x14ac:dyDescent="0.25">
      <c r="A3" s="29"/>
      <c r="B3" s="29"/>
      <c r="C3" s="29"/>
      <c r="D3" s="29"/>
      <c r="E3" s="29"/>
      <c r="F3" s="29"/>
      <c r="G3" s="29"/>
      <c r="H3" s="29"/>
      <c r="I3" s="29"/>
    </row>
    <row r="4" spans="1:9" ht="92.4" x14ac:dyDescent="0.25">
      <c r="A4" s="38" t="s">
        <v>0</v>
      </c>
      <c r="B4" s="38" t="s">
        <v>27</v>
      </c>
      <c r="C4" s="38" t="s">
        <v>58</v>
      </c>
      <c r="D4" s="38" t="s">
        <v>23</v>
      </c>
      <c r="E4" s="38" t="s">
        <v>115</v>
      </c>
      <c r="F4" s="38" t="s">
        <v>114</v>
      </c>
      <c r="G4" s="38" t="s">
        <v>26</v>
      </c>
      <c r="H4" s="38" t="s">
        <v>109</v>
      </c>
      <c r="I4" s="38" t="s">
        <v>110</v>
      </c>
    </row>
    <row r="5" spans="1:9" x14ac:dyDescent="0.25">
      <c r="A5" s="98" t="s">
        <v>32</v>
      </c>
      <c r="B5" s="111">
        <v>108</v>
      </c>
      <c r="C5" s="111">
        <v>4</v>
      </c>
      <c r="D5" s="21">
        <v>0</v>
      </c>
      <c r="E5" s="111">
        <v>112</v>
      </c>
      <c r="F5" s="30">
        <f t="shared" ref="F5:F25" si="0">+(B5+C5)/E5</f>
        <v>1</v>
      </c>
      <c r="G5" s="33" t="str">
        <f t="shared" ref="G5:G25" si="1">IF(F5&gt;=H5,"Met", "Not Met")</f>
        <v>Met</v>
      </c>
      <c r="H5" s="34">
        <v>1</v>
      </c>
      <c r="I5" s="61">
        <v>0.99980000000000002</v>
      </c>
    </row>
    <row r="6" spans="1:9" x14ac:dyDescent="0.25">
      <c r="A6" s="98" t="s">
        <v>33</v>
      </c>
      <c r="B6" s="111">
        <v>19</v>
      </c>
      <c r="C6" s="111">
        <v>9</v>
      </c>
      <c r="D6" s="21">
        <v>0</v>
      </c>
      <c r="E6" s="111">
        <v>28</v>
      </c>
      <c r="F6" s="30">
        <f t="shared" si="0"/>
        <v>1</v>
      </c>
      <c r="G6" s="33" t="str">
        <f t="shared" si="1"/>
        <v>Met</v>
      </c>
      <c r="H6" s="34">
        <v>1</v>
      </c>
      <c r="I6" s="61">
        <v>0.99980000000000002</v>
      </c>
    </row>
    <row r="7" spans="1:9" x14ac:dyDescent="0.25">
      <c r="A7" s="98" t="s">
        <v>34</v>
      </c>
      <c r="B7" s="111">
        <v>449</v>
      </c>
      <c r="C7" s="111">
        <v>184</v>
      </c>
      <c r="D7" s="111">
        <v>0</v>
      </c>
      <c r="E7" s="111">
        <v>633</v>
      </c>
      <c r="F7" s="30">
        <f t="shared" si="0"/>
        <v>1</v>
      </c>
      <c r="G7" s="33" t="str">
        <f t="shared" si="1"/>
        <v>Met</v>
      </c>
      <c r="H7" s="34">
        <v>1</v>
      </c>
      <c r="I7" s="61">
        <v>0.99980000000000002</v>
      </c>
    </row>
    <row r="8" spans="1:9" x14ac:dyDescent="0.25">
      <c r="A8" s="98" t="s">
        <v>73</v>
      </c>
      <c r="B8" s="111">
        <v>622</v>
      </c>
      <c r="C8" s="111">
        <v>77</v>
      </c>
      <c r="D8" s="21">
        <v>0</v>
      </c>
      <c r="E8" s="111">
        <v>699</v>
      </c>
      <c r="F8" s="30">
        <f t="shared" si="0"/>
        <v>1</v>
      </c>
      <c r="G8" s="33" t="str">
        <f t="shared" si="1"/>
        <v>Met</v>
      </c>
      <c r="H8" s="34">
        <v>1</v>
      </c>
      <c r="I8" s="61">
        <v>0.99980000000000002</v>
      </c>
    </row>
    <row r="9" spans="1:9" x14ac:dyDescent="0.25">
      <c r="A9" s="98" t="s">
        <v>35</v>
      </c>
      <c r="B9" s="111">
        <v>361</v>
      </c>
      <c r="C9" s="111">
        <v>42</v>
      </c>
      <c r="D9" s="21">
        <v>0</v>
      </c>
      <c r="E9" s="111">
        <v>403</v>
      </c>
      <c r="F9" s="30">
        <f t="shared" si="0"/>
        <v>1</v>
      </c>
      <c r="G9" s="33" t="str">
        <f t="shared" si="1"/>
        <v>Met</v>
      </c>
      <c r="H9" s="34">
        <v>1</v>
      </c>
      <c r="I9" s="61">
        <v>0.99980000000000002</v>
      </c>
    </row>
    <row r="10" spans="1:9" x14ac:dyDescent="0.25">
      <c r="A10" s="98" t="s">
        <v>49</v>
      </c>
      <c r="B10" s="111">
        <v>42</v>
      </c>
      <c r="C10" s="111">
        <v>13</v>
      </c>
      <c r="D10" s="21">
        <v>0</v>
      </c>
      <c r="E10" s="111">
        <v>55</v>
      </c>
      <c r="F10" s="30">
        <f t="shared" si="0"/>
        <v>1</v>
      </c>
      <c r="G10" s="33" t="str">
        <f t="shared" si="1"/>
        <v>Met</v>
      </c>
      <c r="H10" s="34">
        <v>1</v>
      </c>
      <c r="I10" s="61">
        <v>0.99980000000000002</v>
      </c>
    </row>
    <row r="11" spans="1:9" x14ac:dyDescent="0.25">
      <c r="A11" s="98" t="s">
        <v>36</v>
      </c>
      <c r="B11" s="111">
        <v>169</v>
      </c>
      <c r="C11" s="111">
        <v>17</v>
      </c>
      <c r="D11" s="21">
        <v>0</v>
      </c>
      <c r="E11" s="111">
        <v>186</v>
      </c>
      <c r="F11" s="30">
        <f t="shared" si="0"/>
        <v>1</v>
      </c>
      <c r="G11" s="33" t="str">
        <f t="shared" si="1"/>
        <v>Met</v>
      </c>
      <c r="H11" s="34">
        <v>1</v>
      </c>
      <c r="I11" s="61">
        <v>0.99980000000000002</v>
      </c>
    </row>
    <row r="12" spans="1:9" x14ac:dyDescent="0.25">
      <c r="A12" s="98" t="s">
        <v>37</v>
      </c>
      <c r="B12" s="111">
        <v>363</v>
      </c>
      <c r="C12" s="111">
        <v>229</v>
      </c>
      <c r="D12" s="111">
        <v>0</v>
      </c>
      <c r="E12" s="111">
        <v>592</v>
      </c>
      <c r="F12" s="30">
        <f t="shared" si="0"/>
        <v>1</v>
      </c>
      <c r="G12" s="33" t="str">
        <f t="shared" si="1"/>
        <v>Met</v>
      </c>
      <c r="H12" s="34">
        <v>1</v>
      </c>
      <c r="I12" s="61">
        <v>0.99980000000000002</v>
      </c>
    </row>
    <row r="13" spans="1:9" x14ac:dyDescent="0.25">
      <c r="A13" s="98" t="s">
        <v>38</v>
      </c>
      <c r="B13" s="111">
        <v>147</v>
      </c>
      <c r="C13" s="111">
        <v>26</v>
      </c>
      <c r="D13" s="21">
        <v>0</v>
      </c>
      <c r="E13" s="111">
        <v>173</v>
      </c>
      <c r="F13" s="30">
        <f t="shared" si="0"/>
        <v>1</v>
      </c>
      <c r="G13" s="33" t="str">
        <f t="shared" si="1"/>
        <v>Met</v>
      </c>
      <c r="H13" s="34">
        <v>1</v>
      </c>
      <c r="I13" s="61">
        <v>0.99980000000000002</v>
      </c>
    </row>
    <row r="14" spans="1:9" x14ac:dyDescent="0.25">
      <c r="A14" s="98" t="s">
        <v>39</v>
      </c>
      <c r="B14" s="111">
        <v>17</v>
      </c>
      <c r="C14" s="111">
        <v>6</v>
      </c>
      <c r="D14" s="21">
        <v>0</v>
      </c>
      <c r="E14" s="111">
        <v>23</v>
      </c>
      <c r="F14" s="30">
        <f t="shared" si="0"/>
        <v>1</v>
      </c>
      <c r="G14" s="33" t="str">
        <f t="shared" si="1"/>
        <v>Met</v>
      </c>
      <c r="H14" s="34">
        <v>1</v>
      </c>
      <c r="I14" s="61">
        <v>0.99980000000000002</v>
      </c>
    </row>
    <row r="15" spans="1:9" x14ac:dyDescent="0.25">
      <c r="A15" s="98" t="s">
        <v>50</v>
      </c>
      <c r="B15" s="111">
        <v>113</v>
      </c>
      <c r="C15" s="111">
        <v>22</v>
      </c>
      <c r="D15" s="21">
        <v>0</v>
      </c>
      <c r="E15" s="111">
        <v>135</v>
      </c>
      <c r="F15" s="30">
        <f t="shared" si="0"/>
        <v>1</v>
      </c>
      <c r="G15" s="33" t="str">
        <f t="shared" si="1"/>
        <v>Met</v>
      </c>
      <c r="H15" s="34">
        <v>1</v>
      </c>
      <c r="I15" s="61">
        <v>0.99980000000000002</v>
      </c>
    </row>
    <row r="16" spans="1:9" x14ac:dyDescent="0.25">
      <c r="A16" s="98" t="s">
        <v>51</v>
      </c>
      <c r="B16" s="111">
        <v>34</v>
      </c>
      <c r="C16" s="111">
        <v>2</v>
      </c>
      <c r="D16" s="21">
        <v>0</v>
      </c>
      <c r="E16" s="111">
        <v>36</v>
      </c>
      <c r="F16" s="30">
        <f t="shared" si="0"/>
        <v>1</v>
      </c>
      <c r="G16" s="33" t="str">
        <f t="shared" si="1"/>
        <v>Met</v>
      </c>
      <c r="H16" s="34">
        <v>1</v>
      </c>
      <c r="I16" s="61">
        <v>0.99980000000000002</v>
      </c>
    </row>
    <row r="17" spans="1:9" x14ac:dyDescent="0.25">
      <c r="A17" s="98" t="s">
        <v>105</v>
      </c>
      <c r="B17" s="111">
        <v>261</v>
      </c>
      <c r="C17" s="111">
        <v>58</v>
      </c>
      <c r="D17" s="21">
        <v>0</v>
      </c>
      <c r="E17" s="111">
        <v>319</v>
      </c>
      <c r="F17" s="30">
        <f t="shared" si="0"/>
        <v>1</v>
      </c>
      <c r="G17" s="33" t="str">
        <f t="shared" si="1"/>
        <v>Met</v>
      </c>
      <c r="H17" s="34">
        <v>1</v>
      </c>
      <c r="I17" s="61">
        <v>0.99980000000000002</v>
      </c>
    </row>
    <row r="18" spans="1:9" x14ac:dyDescent="0.25">
      <c r="A18" s="98" t="s">
        <v>40</v>
      </c>
      <c r="B18" s="111">
        <v>157</v>
      </c>
      <c r="C18" s="111">
        <v>169</v>
      </c>
      <c r="D18" s="111">
        <v>4</v>
      </c>
      <c r="E18" s="111">
        <v>330</v>
      </c>
      <c r="F18" s="30">
        <f t="shared" si="0"/>
        <v>0.98787878787878791</v>
      </c>
      <c r="G18" s="33" t="str">
        <f t="shared" si="1"/>
        <v>Not Met</v>
      </c>
      <c r="H18" s="34">
        <v>1</v>
      </c>
      <c r="I18" s="61">
        <v>0.99980000000000002</v>
      </c>
    </row>
    <row r="19" spans="1:9" x14ac:dyDescent="0.25">
      <c r="A19" s="98" t="s">
        <v>106</v>
      </c>
      <c r="B19" s="111">
        <v>92</v>
      </c>
      <c r="C19" s="111">
        <v>59</v>
      </c>
      <c r="D19" s="21">
        <v>0</v>
      </c>
      <c r="E19" s="111">
        <v>151</v>
      </c>
      <c r="F19" s="30">
        <f t="shared" si="0"/>
        <v>1</v>
      </c>
      <c r="G19" s="33" t="str">
        <f t="shared" si="1"/>
        <v>Met</v>
      </c>
      <c r="H19" s="34">
        <v>1</v>
      </c>
      <c r="I19" s="61">
        <v>0.99980000000000002</v>
      </c>
    </row>
    <row r="20" spans="1:9" x14ac:dyDescent="0.25">
      <c r="A20" s="98" t="s">
        <v>41</v>
      </c>
      <c r="B20" s="111">
        <v>111</v>
      </c>
      <c r="C20" s="111">
        <v>10</v>
      </c>
      <c r="D20" s="21">
        <v>0</v>
      </c>
      <c r="E20" s="111">
        <v>121</v>
      </c>
      <c r="F20" s="30">
        <f t="shared" si="0"/>
        <v>1</v>
      </c>
      <c r="G20" s="33" t="str">
        <f t="shared" si="1"/>
        <v>Met</v>
      </c>
      <c r="H20" s="34">
        <v>1</v>
      </c>
      <c r="I20" s="61">
        <v>0.99980000000000002</v>
      </c>
    </row>
    <row r="21" spans="1:9" x14ac:dyDescent="0.25">
      <c r="A21" s="98" t="s">
        <v>42</v>
      </c>
      <c r="B21" s="111">
        <v>74</v>
      </c>
      <c r="C21" s="111">
        <v>7</v>
      </c>
      <c r="D21" s="21">
        <v>0</v>
      </c>
      <c r="E21" s="111">
        <v>81</v>
      </c>
      <c r="F21" s="30">
        <f t="shared" si="0"/>
        <v>1</v>
      </c>
      <c r="G21" s="33" t="str">
        <f t="shared" si="1"/>
        <v>Met</v>
      </c>
      <c r="H21" s="34">
        <v>1</v>
      </c>
      <c r="I21" s="61">
        <v>0.99980000000000002</v>
      </c>
    </row>
    <row r="22" spans="1:9" x14ac:dyDescent="0.25">
      <c r="A22" s="98" t="s">
        <v>52</v>
      </c>
      <c r="B22" s="111">
        <v>855</v>
      </c>
      <c r="C22" s="111">
        <v>75</v>
      </c>
      <c r="D22" s="111">
        <v>0</v>
      </c>
      <c r="E22" s="111">
        <v>930</v>
      </c>
      <c r="F22" s="30">
        <f t="shared" si="0"/>
        <v>1</v>
      </c>
      <c r="G22" s="33" t="str">
        <f t="shared" si="1"/>
        <v>Met</v>
      </c>
      <c r="H22" s="34">
        <v>1</v>
      </c>
      <c r="I22" s="61">
        <v>0.99980000000000002</v>
      </c>
    </row>
    <row r="23" spans="1:9" x14ac:dyDescent="0.25">
      <c r="A23" s="98" t="s">
        <v>53</v>
      </c>
      <c r="B23" s="111">
        <v>637</v>
      </c>
      <c r="C23" s="111">
        <v>151</v>
      </c>
      <c r="D23" s="111">
        <v>0</v>
      </c>
      <c r="E23" s="111">
        <v>788</v>
      </c>
      <c r="F23" s="30">
        <f t="shared" si="0"/>
        <v>1</v>
      </c>
      <c r="G23" s="33" t="str">
        <f t="shared" si="1"/>
        <v>Met</v>
      </c>
      <c r="H23" s="34">
        <v>1</v>
      </c>
      <c r="I23" s="61">
        <v>0.99980000000000002</v>
      </c>
    </row>
    <row r="24" spans="1:9" x14ac:dyDescent="0.25">
      <c r="A24" s="98" t="s">
        <v>43</v>
      </c>
      <c r="B24" s="111">
        <v>174</v>
      </c>
      <c r="C24" s="111">
        <v>11</v>
      </c>
      <c r="D24" s="21">
        <v>0</v>
      </c>
      <c r="E24" s="111">
        <v>185</v>
      </c>
      <c r="F24" s="30">
        <f t="shared" si="0"/>
        <v>1</v>
      </c>
      <c r="G24" s="33" t="str">
        <f t="shared" si="1"/>
        <v>Met</v>
      </c>
      <c r="H24" s="34">
        <v>1</v>
      </c>
      <c r="I24" s="61">
        <v>0.99980000000000002</v>
      </c>
    </row>
    <row r="25" spans="1:9" x14ac:dyDescent="0.25">
      <c r="A25" s="101" t="s">
        <v>45</v>
      </c>
      <c r="B25" s="93">
        <f>SUM(B5:B24)</f>
        <v>4805</v>
      </c>
      <c r="C25" s="93">
        <f>SUM(C5:C24)</f>
        <v>1171</v>
      </c>
      <c r="D25" s="112">
        <f>SUM(D5:D24)</f>
        <v>4</v>
      </c>
      <c r="E25" s="93">
        <f>SUM(E5:E24)</f>
        <v>5980</v>
      </c>
      <c r="F25" s="30">
        <f t="shared" si="0"/>
        <v>0.99933110367892974</v>
      </c>
      <c r="G25" s="33" t="str">
        <f t="shared" si="1"/>
        <v>Not Met</v>
      </c>
      <c r="H25" s="34">
        <v>1</v>
      </c>
      <c r="I25" s="61">
        <v>0.99980000000000002</v>
      </c>
    </row>
    <row r="26" spans="1:9" x14ac:dyDescent="0.25">
      <c r="A26" s="142" t="s">
        <v>19</v>
      </c>
      <c r="B26" s="142"/>
      <c r="C26" s="142"/>
      <c r="D26" s="142"/>
      <c r="E26" s="142"/>
      <c r="F26" s="142"/>
      <c r="G26" s="142"/>
      <c r="H26" s="29"/>
      <c r="I26" s="28"/>
    </row>
    <row r="27" spans="1:9" x14ac:dyDescent="0.25">
      <c r="A27" s="29"/>
      <c r="B27" s="28"/>
      <c r="C27" s="28"/>
      <c r="D27" s="28"/>
      <c r="E27" s="28"/>
      <c r="F27" s="28"/>
      <c r="G27" s="28"/>
      <c r="H27" s="28"/>
      <c r="I27" s="28"/>
    </row>
  </sheetData>
  <sortState xmlns:xlrd2="http://schemas.microsoft.com/office/spreadsheetml/2017/richdata2" ref="A5:I36">
    <sortCondition ref="A5:A36"/>
  </sortState>
  <mergeCells count="3">
    <mergeCell ref="A1:I1"/>
    <mergeCell ref="A2:I2"/>
    <mergeCell ref="A26:G26"/>
  </mergeCells>
  <phoneticPr fontId="3" type="noConversion"/>
  <hyperlinks>
    <hyperlink ref="A26:G26" r:id="rId1" display="This indicator is addressed more fully in the State Performance Plan (SPP) and the Annual Performance Report (APR)" xr:uid="{4F04424A-9431-431E-BEB3-0982629CBDDD}"/>
  </hyperlinks>
  <printOptions horizontalCentered="1"/>
  <pageMargins left="0.25" right="0.25" top="0.25" bottom="0.25" header="0" footer="0"/>
  <pageSetup scale="10" orientation="landscape" r:id="rId2"/>
  <headerFooter alignWithMargins="0"/>
  <webPublishItems count="1">
    <webPublishItem id="22395" divId="FFY05-Public Reporting_22395" sourceType="sheet" destinationFile="C:\Documents and Settings\ridgwaya.DMR-B23\My Documents\SPP\SPP-APR Feb1 2007\45days06.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pageSetUpPr fitToPage="1"/>
  </sheetPr>
  <dimension ref="A1:G29"/>
  <sheetViews>
    <sheetView zoomScaleNormal="100" workbookViewId="0">
      <selection activeCell="D33" sqref="D33"/>
    </sheetView>
  </sheetViews>
  <sheetFormatPr defaultColWidth="45.44140625" defaultRowHeight="13.8" x14ac:dyDescent="0.25"/>
  <cols>
    <col min="1" max="1" width="43.88671875" style="1" customWidth="1"/>
    <col min="2" max="2" width="27.44140625" style="81" customWidth="1"/>
    <col min="3" max="3" width="22.44140625" style="81" bestFit="1" customWidth="1"/>
    <col min="4" max="4" width="18.44140625" style="81" customWidth="1"/>
    <col min="5" max="5" width="15" style="81" customWidth="1"/>
    <col min="6" max="6" width="15.44140625" style="81" customWidth="1"/>
    <col min="7" max="7" width="19.5546875" style="1" customWidth="1"/>
    <col min="8" max="16384" width="45.44140625" style="1"/>
  </cols>
  <sheetData>
    <row r="1" spans="1:7" ht="18.75" customHeight="1" x14ac:dyDescent="0.25">
      <c r="A1" s="147" t="s">
        <v>112</v>
      </c>
      <c r="B1" s="147"/>
      <c r="C1" s="147"/>
      <c r="D1" s="147"/>
      <c r="E1" s="147"/>
      <c r="F1" s="147"/>
      <c r="G1" s="147"/>
    </row>
    <row r="2" spans="1:7" ht="42.75" customHeight="1" x14ac:dyDescent="0.25">
      <c r="A2" s="144" t="s">
        <v>21</v>
      </c>
      <c r="B2" s="145"/>
      <c r="C2" s="145"/>
      <c r="D2" s="145"/>
      <c r="E2" s="145"/>
      <c r="F2" s="145"/>
      <c r="G2" s="146"/>
    </row>
    <row r="3" spans="1:7" ht="5.25" hidden="1" customHeight="1" x14ac:dyDescent="0.25">
      <c r="A3" s="143"/>
      <c r="B3" s="143"/>
      <c r="C3" s="143"/>
      <c r="D3" s="143"/>
      <c r="E3" s="143"/>
      <c r="F3" s="143"/>
      <c r="G3" s="78"/>
    </row>
    <row r="4" spans="1:7" s="12" customFormat="1" ht="39.6" x14ac:dyDescent="0.25">
      <c r="A4" s="8" t="s">
        <v>0</v>
      </c>
      <c r="B4" s="8" t="s">
        <v>67</v>
      </c>
      <c r="C4" s="8" t="s">
        <v>59</v>
      </c>
      <c r="D4" s="8" t="s">
        <v>66</v>
      </c>
      <c r="E4" s="8" t="s">
        <v>26</v>
      </c>
      <c r="F4" s="38" t="s">
        <v>109</v>
      </c>
      <c r="G4" s="38" t="s">
        <v>110</v>
      </c>
    </row>
    <row r="5" spans="1:7" x14ac:dyDescent="0.25">
      <c r="A5" s="98" t="s">
        <v>32</v>
      </c>
      <c r="B5" s="104">
        <v>66</v>
      </c>
      <c r="C5" s="104">
        <v>66</v>
      </c>
      <c r="D5" s="79">
        <f>B5/C5</f>
        <v>1</v>
      </c>
      <c r="E5" s="79" t="str">
        <f t="shared" ref="E5:E25" si="0">IF(D5&gt;=F5,"Met", "Not Met")</f>
        <v>Met</v>
      </c>
      <c r="F5" s="80">
        <v>1</v>
      </c>
      <c r="G5" s="80">
        <v>1</v>
      </c>
    </row>
    <row r="6" spans="1:7" x14ac:dyDescent="0.25">
      <c r="A6" s="98" t="s">
        <v>33</v>
      </c>
      <c r="B6" s="104">
        <v>14</v>
      </c>
      <c r="C6" s="104">
        <v>14</v>
      </c>
      <c r="D6" s="79">
        <f t="shared" ref="D6:D24" si="1">B6/C6</f>
        <v>1</v>
      </c>
      <c r="E6" s="79" t="str">
        <f t="shared" si="0"/>
        <v>Met</v>
      </c>
      <c r="F6" s="80">
        <v>1</v>
      </c>
      <c r="G6" s="80">
        <v>1</v>
      </c>
    </row>
    <row r="7" spans="1:7" x14ac:dyDescent="0.25">
      <c r="A7" s="98" t="s">
        <v>34</v>
      </c>
      <c r="B7" s="104">
        <v>414</v>
      </c>
      <c r="C7" s="104">
        <v>414</v>
      </c>
      <c r="D7" s="79">
        <f t="shared" si="1"/>
        <v>1</v>
      </c>
      <c r="E7" s="79" t="str">
        <f t="shared" si="0"/>
        <v>Met</v>
      </c>
      <c r="F7" s="80">
        <v>1</v>
      </c>
      <c r="G7" s="80">
        <v>1</v>
      </c>
    </row>
    <row r="8" spans="1:7" x14ac:dyDescent="0.25">
      <c r="A8" s="98" t="s">
        <v>73</v>
      </c>
      <c r="B8" s="104">
        <v>359</v>
      </c>
      <c r="C8" s="104">
        <v>359</v>
      </c>
      <c r="D8" s="79">
        <f t="shared" si="1"/>
        <v>1</v>
      </c>
      <c r="E8" s="79" t="str">
        <f t="shared" si="0"/>
        <v>Met</v>
      </c>
      <c r="F8" s="80">
        <v>1</v>
      </c>
      <c r="G8" s="80">
        <v>1</v>
      </c>
    </row>
    <row r="9" spans="1:7" x14ac:dyDescent="0.25">
      <c r="A9" s="98" t="s">
        <v>35</v>
      </c>
      <c r="B9" s="104">
        <v>258</v>
      </c>
      <c r="C9" s="104">
        <v>258</v>
      </c>
      <c r="D9" s="79">
        <f t="shared" si="1"/>
        <v>1</v>
      </c>
      <c r="E9" s="79" t="str">
        <f t="shared" si="0"/>
        <v>Met</v>
      </c>
      <c r="F9" s="80">
        <v>1</v>
      </c>
      <c r="G9" s="80">
        <v>1</v>
      </c>
    </row>
    <row r="10" spans="1:7" x14ac:dyDescent="0.25">
      <c r="A10" s="98" t="s">
        <v>49</v>
      </c>
      <c r="B10" s="104">
        <v>25</v>
      </c>
      <c r="C10" s="104">
        <v>25</v>
      </c>
      <c r="D10" s="79">
        <f t="shared" si="1"/>
        <v>1</v>
      </c>
      <c r="E10" s="79" t="str">
        <f t="shared" si="0"/>
        <v>Met</v>
      </c>
      <c r="F10" s="80">
        <v>1</v>
      </c>
      <c r="G10" s="80">
        <v>1</v>
      </c>
    </row>
    <row r="11" spans="1:7" x14ac:dyDescent="0.25">
      <c r="A11" s="98" t="s">
        <v>36</v>
      </c>
      <c r="B11" s="104">
        <v>127</v>
      </c>
      <c r="C11" s="104">
        <v>127</v>
      </c>
      <c r="D11" s="79">
        <f t="shared" si="1"/>
        <v>1</v>
      </c>
      <c r="E11" s="79" t="str">
        <f t="shared" si="0"/>
        <v>Met</v>
      </c>
      <c r="F11" s="80">
        <v>1</v>
      </c>
      <c r="G11" s="80">
        <v>1</v>
      </c>
    </row>
    <row r="12" spans="1:7" x14ac:dyDescent="0.25">
      <c r="A12" s="98" t="s">
        <v>37</v>
      </c>
      <c r="B12" s="104">
        <v>329</v>
      </c>
      <c r="C12" s="104">
        <v>329</v>
      </c>
      <c r="D12" s="79">
        <f t="shared" si="1"/>
        <v>1</v>
      </c>
      <c r="E12" s="79" t="str">
        <f t="shared" si="0"/>
        <v>Met</v>
      </c>
      <c r="F12" s="80">
        <v>1</v>
      </c>
      <c r="G12" s="80">
        <v>1</v>
      </c>
    </row>
    <row r="13" spans="1:7" x14ac:dyDescent="0.25">
      <c r="A13" s="98" t="s">
        <v>38</v>
      </c>
      <c r="B13" s="104">
        <v>85</v>
      </c>
      <c r="C13" s="104">
        <v>85</v>
      </c>
      <c r="D13" s="79">
        <f t="shared" si="1"/>
        <v>1</v>
      </c>
      <c r="E13" s="79" t="str">
        <f t="shared" si="0"/>
        <v>Met</v>
      </c>
      <c r="F13" s="80">
        <v>1</v>
      </c>
      <c r="G13" s="80">
        <v>1</v>
      </c>
    </row>
    <row r="14" spans="1:7" x14ac:dyDescent="0.25">
      <c r="A14" s="98" t="s">
        <v>39</v>
      </c>
      <c r="B14" s="104">
        <v>11</v>
      </c>
      <c r="C14" s="104">
        <v>11</v>
      </c>
      <c r="D14" s="79">
        <f t="shared" si="1"/>
        <v>1</v>
      </c>
      <c r="E14" s="79" t="str">
        <f t="shared" si="0"/>
        <v>Met</v>
      </c>
      <c r="F14" s="80">
        <v>1</v>
      </c>
      <c r="G14" s="80">
        <v>1</v>
      </c>
    </row>
    <row r="15" spans="1:7" x14ac:dyDescent="0.25">
      <c r="A15" s="98" t="s">
        <v>50</v>
      </c>
      <c r="B15" s="104">
        <v>115</v>
      </c>
      <c r="C15" s="104">
        <v>115</v>
      </c>
      <c r="D15" s="79">
        <f t="shared" si="1"/>
        <v>1</v>
      </c>
      <c r="E15" s="79" t="str">
        <f t="shared" si="0"/>
        <v>Met</v>
      </c>
      <c r="F15" s="80">
        <v>1</v>
      </c>
      <c r="G15" s="80">
        <v>1</v>
      </c>
    </row>
    <row r="16" spans="1:7" ht="12.6" customHeight="1" x14ac:dyDescent="0.25">
      <c r="A16" s="98" t="s">
        <v>51</v>
      </c>
      <c r="B16" s="104">
        <v>26</v>
      </c>
      <c r="C16" s="104">
        <v>26</v>
      </c>
      <c r="D16" s="79">
        <f t="shared" si="1"/>
        <v>1</v>
      </c>
      <c r="E16" s="79" t="str">
        <f t="shared" si="0"/>
        <v>Met</v>
      </c>
      <c r="F16" s="80">
        <v>1</v>
      </c>
      <c r="G16" s="80">
        <v>1</v>
      </c>
    </row>
    <row r="17" spans="1:7" ht="12.6" hidden="1" customHeight="1" x14ac:dyDescent="0.25">
      <c r="A17" s="98" t="s">
        <v>105</v>
      </c>
      <c r="B17" s="104">
        <v>229</v>
      </c>
      <c r="C17" s="104">
        <v>229</v>
      </c>
      <c r="D17" s="79">
        <f t="shared" si="1"/>
        <v>1</v>
      </c>
      <c r="E17" s="79" t="str">
        <f t="shared" si="0"/>
        <v>Met</v>
      </c>
      <c r="F17" s="80">
        <v>1</v>
      </c>
      <c r="G17" s="80">
        <v>1</v>
      </c>
    </row>
    <row r="18" spans="1:7" x14ac:dyDescent="0.25">
      <c r="A18" s="98" t="s">
        <v>40</v>
      </c>
      <c r="B18" s="104">
        <v>180</v>
      </c>
      <c r="C18" s="104">
        <v>180</v>
      </c>
      <c r="D18" s="79">
        <f t="shared" si="1"/>
        <v>1</v>
      </c>
      <c r="E18" s="79" t="str">
        <f t="shared" si="0"/>
        <v>Met</v>
      </c>
      <c r="F18" s="80">
        <v>1</v>
      </c>
      <c r="G18" s="80">
        <v>1</v>
      </c>
    </row>
    <row r="19" spans="1:7" x14ac:dyDescent="0.25">
      <c r="A19" s="98" t="s">
        <v>106</v>
      </c>
      <c r="B19" s="104">
        <v>113</v>
      </c>
      <c r="C19" s="104">
        <v>113</v>
      </c>
      <c r="D19" s="79">
        <f t="shared" si="1"/>
        <v>1</v>
      </c>
      <c r="E19" s="79" t="str">
        <f t="shared" si="0"/>
        <v>Met</v>
      </c>
      <c r="F19" s="80">
        <v>1</v>
      </c>
      <c r="G19" s="80">
        <v>1</v>
      </c>
    </row>
    <row r="20" spans="1:7" x14ac:dyDescent="0.25">
      <c r="A20" s="98" t="s">
        <v>41</v>
      </c>
      <c r="B20" s="104">
        <v>69</v>
      </c>
      <c r="C20" s="104">
        <v>69</v>
      </c>
      <c r="D20" s="79">
        <f t="shared" si="1"/>
        <v>1</v>
      </c>
      <c r="E20" s="79" t="str">
        <f t="shared" si="0"/>
        <v>Met</v>
      </c>
      <c r="F20" s="80">
        <v>1</v>
      </c>
      <c r="G20" s="80">
        <v>1</v>
      </c>
    </row>
    <row r="21" spans="1:7" x14ac:dyDescent="0.25">
      <c r="A21" s="98" t="s">
        <v>42</v>
      </c>
      <c r="B21" s="104">
        <v>93</v>
      </c>
      <c r="C21" s="104">
        <v>93</v>
      </c>
      <c r="D21" s="79">
        <f t="shared" si="1"/>
        <v>1</v>
      </c>
      <c r="E21" s="79" t="str">
        <f t="shared" si="0"/>
        <v>Met</v>
      </c>
      <c r="F21" s="80">
        <v>1</v>
      </c>
      <c r="G21" s="80">
        <v>1</v>
      </c>
    </row>
    <row r="22" spans="1:7" ht="14.25" customHeight="1" x14ac:dyDescent="0.25">
      <c r="A22" s="98" t="s">
        <v>52</v>
      </c>
      <c r="B22" s="104">
        <v>624</v>
      </c>
      <c r="C22" s="104">
        <v>624</v>
      </c>
      <c r="D22" s="79">
        <f t="shared" si="1"/>
        <v>1</v>
      </c>
      <c r="E22" s="79" t="str">
        <f t="shared" si="0"/>
        <v>Met</v>
      </c>
      <c r="F22" s="80">
        <v>1</v>
      </c>
      <c r="G22" s="80">
        <v>1</v>
      </c>
    </row>
    <row r="23" spans="1:7" x14ac:dyDescent="0.25">
      <c r="A23" s="98" t="s">
        <v>53</v>
      </c>
      <c r="B23" s="104">
        <v>410</v>
      </c>
      <c r="C23" s="104">
        <v>410</v>
      </c>
      <c r="D23" s="79">
        <f t="shared" si="1"/>
        <v>1</v>
      </c>
      <c r="E23" s="79" t="str">
        <f t="shared" si="0"/>
        <v>Met</v>
      </c>
      <c r="F23" s="80">
        <v>1</v>
      </c>
      <c r="G23" s="80">
        <v>1</v>
      </c>
    </row>
    <row r="24" spans="1:7" x14ac:dyDescent="0.25">
      <c r="A24" s="98" t="s">
        <v>43</v>
      </c>
      <c r="B24" s="104">
        <v>176</v>
      </c>
      <c r="C24" s="104">
        <v>176</v>
      </c>
      <c r="D24" s="79">
        <f t="shared" si="1"/>
        <v>1</v>
      </c>
      <c r="E24" s="79" t="str">
        <f t="shared" si="0"/>
        <v>Met</v>
      </c>
      <c r="F24" s="80">
        <v>1</v>
      </c>
      <c r="G24" s="80">
        <v>1</v>
      </c>
    </row>
    <row r="25" spans="1:7" x14ac:dyDescent="0.25">
      <c r="A25" s="101" t="s">
        <v>45</v>
      </c>
      <c r="B25" s="105">
        <f>SUM(B5:B24)</f>
        <v>3723</v>
      </c>
      <c r="C25" s="21">
        <f>SUM(C5:C24)</f>
        <v>3723</v>
      </c>
      <c r="D25" s="79">
        <f>B25/C25</f>
        <v>1</v>
      </c>
      <c r="E25" s="79" t="str">
        <f t="shared" si="0"/>
        <v>Met</v>
      </c>
      <c r="F25" s="80">
        <v>1</v>
      </c>
      <c r="G25" s="80">
        <v>1</v>
      </c>
    </row>
    <row r="26" spans="1:7" x14ac:dyDescent="0.25">
      <c r="A26" s="37" t="s">
        <v>78</v>
      </c>
      <c r="D26" s="81" t="s">
        <v>98</v>
      </c>
      <c r="E26" s="81" t="s">
        <v>98</v>
      </c>
    </row>
    <row r="27" spans="1:7" x14ac:dyDescent="0.25">
      <c r="A27" s="82" t="s">
        <v>19</v>
      </c>
      <c r="B27" s="82"/>
      <c r="C27" s="82"/>
      <c r="D27" s="82"/>
      <c r="E27" s="82"/>
      <c r="F27" s="82"/>
      <c r="G27" s="82"/>
    </row>
    <row r="28" spans="1:7" x14ac:dyDescent="0.25">
      <c r="A28" s="9" t="s">
        <v>98</v>
      </c>
    </row>
    <row r="29" spans="1:7" x14ac:dyDescent="0.25">
      <c r="A29" s="37" t="s">
        <v>98</v>
      </c>
    </row>
  </sheetData>
  <mergeCells count="3">
    <mergeCell ref="A3:F3"/>
    <mergeCell ref="A2:G2"/>
    <mergeCell ref="A1:G1"/>
  </mergeCells>
  <phoneticPr fontId="3" type="noConversion"/>
  <hyperlinks>
    <hyperlink ref="A27:G27" r:id="rId1" display="This indicator is addressed more fully in the State Performance Plan (SPP) and the Annual Performance Report (APR)" xr:uid="{00000000-0004-0000-0E00-000000000000}"/>
  </hyperlinks>
  <printOptions horizontalCentered="1"/>
  <pageMargins left="0.25" right="0.25" top="0.25" bottom="0.25" header="0" footer="0"/>
  <pageSetup scale="84" orientation="landscape" r:id="rId2"/>
  <headerFooter alignWithMargins="0"/>
  <webPublishItems count="1">
    <webPublishItem id="23529" divId="FFY05-Public Reporting_23529" sourceType="sheet" destinationFile="C:\Documents and Settings\ridgwaya.DMR-B23\My Documents\SPP\SPP-APR Feb1 2007\Transplans06.htm"/>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G17"/>
  <sheetViews>
    <sheetView zoomScaleNormal="100" zoomScaleSheetLayoutView="100" workbookViewId="0">
      <selection activeCell="D33" sqref="D33"/>
    </sheetView>
  </sheetViews>
  <sheetFormatPr defaultColWidth="45.44140625" defaultRowHeight="13.2" x14ac:dyDescent="0.25"/>
  <cols>
    <col min="1" max="1" width="43.88671875" style="7" customWidth="1"/>
    <col min="2" max="2" width="23.44140625" style="7" customWidth="1"/>
    <col min="3" max="3" width="18" style="7" customWidth="1"/>
    <col min="4" max="4" width="15" style="7" bestFit="1" customWidth="1"/>
    <col min="5" max="5" width="15" style="7" customWidth="1"/>
    <col min="6" max="6" width="16" style="7" customWidth="1"/>
    <col min="7" max="7" width="21.44140625" style="7" customWidth="1"/>
    <col min="8" max="16384" width="45.44140625" style="7"/>
  </cols>
  <sheetData>
    <row r="1" spans="1:7" ht="19.5" customHeight="1" x14ac:dyDescent="0.25">
      <c r="A1" s="151" t="s">
        <v>112</v>
      </c>
      <c r="B1" s="151"/>
      <c r="C1" s="151"/>
      <c r="D1" s="151"/>
      <c r="E1" s="151"/>
      <c r="F1" s="151"/>
      <c r="G1" s="151"/>
    </row>
    <row r="2" spans="1:7" ht="46.5" customHeight="1" x14ac:dyDescent="0.25">
      <c r="A2" s="150" t="s">
        <v>18</v>
      </c>
      <c r="B2" s="150"/>
      <c r="C2" s="150"/>
      <c r="D2" s="150"/>
      <c r="E2" s="150"/>
      <c r="F2" s="150"/>
      <c r="G2" s="150"/>
    </row>
    <row r="3" spans="1:7" ht="5.25" hidden="1" customHeight="1" x14ac:dyDescent="0.25">
      <c r="A3" s="9"/>
      <c r="B3" s="9"/>
      <c r="C3" s="10"/>
      <c r="D3" s="9"/>
      <c r="E3" s="9"/>
      <c r="F3" s="10"/>
      <c r="G3" s="9"/>
    </row>
    <row r="4" spans="1:7" s="11" customFormat="1" ht="68.25" customHeight="1" x14ac:dyDescent="0.25">
      <c r="A4" s="8" t="s">
        <v>1</v>
      </c>
      <c r="B4" s="8" t="s">
        <v>71</v>
      </c>
      <c r="C4" s="8" t="s">
        <v>72</v>
      </c>
      <c r="D4" s="8" t="s">
        <v>65</v>
      </c>
      <c r="E4" s="8" t="s">
        <v>26</v>
      </c>
      <c r="F4" s="38" t="s">
        <v>109</v>
      </c>
      <c r="G4" s="38" t="s">
        <v>110</v>
      </c>
    </row>
    <row r="5" spans="1:7" x14ac:dyDescent="0.25">
      <c r="A5" s="117" t="s">
        <v>2</v>
      </c>
      <c r="B5" s="77">
        <v>1044</v>
      </c>
      <c r="C5" s="77">
        <v>1044</v>
      </c>
      <c r="D5" s="80">
        <f>+B5/C5</f>
        <v>1</v>
      </c>
      <c r="E5" s="79" t="str">
        <f>IF(D5&gt;=F5,"Met", "Not Met")</f>
        <v>Met</v>
      </c>
      <c r="F5" s="80">
        <v>1</v>
      </c>
      <c r="G5" s="80">
        <v>1</v>
      </c>
    </row>
    <row r="6" spans="1:7" x14ac:dyDescent="0.25">
      <c r="A6" s="117" t="s">
        <v>3</v>
      </c>
      <c r="B6" s="77">
        <v>1087</v>
      </c>
      <c r="C6" s="77">
        <v>1087</v>
      </c>
      <c r="D6" s="80">
        <f t="shared" ref="D6:D13" si="0">+B6/C6</f>
        <v>1</v>
      </c>
      <c r="E6" s="79" t="str">
        <f t="shared" ref="E6:E13" si="1">IF(D6&gt;=F6,"Met", "Not Met")</f>
        <v>Met</v>
      </c>
      <c r="F6" s="80">
        <v>1</v>
      </c>
      <c r="G6" s="80">
        <v>1</v>
      </c>
    </row>
    <row r="7" spans="1:7" x14ac:dyDescent="0.25">
      <c r="A7" s="117" t="s">
        <v>4</v>
      </c>
      <c r="B7" s="77">
        <v>144</v>
      </c>
      <c r="C7" s="77">
        <v>144</v>
      </c>
      <c r="D7" s="80">
        <f t="shared" si="0"/>
        <v>1</v>
      </c>
      <c r="E7" s="79" t="str">
        <f t="shared" si="1"/>
        <v>Met</v>
      </c>
      <c r="F7" s="80">
        <v>1</v>
      </c>
      <c r="G7" s="80">
        <v>1</v>
      </c>
    </row>
    <row r="8" spans="1:7" x14ac:dyDescent="0.25">
      <c r="A8" s="117" t="s">
        <v>5</v>
      </c>
      <c r="B8" s="77">
        <v>122</v>
      </c>
      <c r="C8" s="77">
        <v>122</v>
      </c>
      <c r="D8" s="80">
        <f t="shared" si="0"/>
        <v>1</v>
      </c>
      <c r="E8" s="79" t="str">
        <f t="shared" si="1"/>
        <v>Met</v>
      </c>
      <c r="F8" s="80">
        <v>1</v>
      </c>
      <c r="G8" s="80">
        <v>1</v>
      </c>
    </row>
    <row r="9" spans="1:7" x14ac:dyDescent="0.25">
      <c r="A9" s="117" t="s">
        <v>6</v>
      </c>
      <c r="B9" s="77">
        <v>947</v>
      </c>
      <c r="C9" s="77">
        <v>947</v>
      </c>
      <c r="D9" s="80">
        <f t="shared" si="0"/>
        <v>1</v>
      </c>
      <c r="E9" s="79" t="str">
        <f t="shared" si="1"/>
        <v>Met</v>
      </c>
      <c r="F9" s="80">
        <v>1</v>
      </c>
      <c r="G9" s="80">
        <v>1</v>
      </c>
    </row>
    <row r="10" spans="1:7" x14ac:dyDescent="0.25">
      <c r="A10" s="117" t="s">
        <v>7</v>
      </c>
      <c r="B10" s="77">
        <v>280</v>
      </c>
      <c r="C10" s="77">
        <v>280</v>
      </c>
      <c r="D10" s="80">
        <f t="shared" si="0"/>
        <v>1</v>
      </c>
      <c r="E10" s="79" t="str">
        <f t="shared" si="1"/>
        <v>Met</v>
      </c>
      <c r="F10" s="80">
        <v>1</v>
      </c>
      <c r="G10" s="80">
        <v>1</v>
      </c>
    </row>
    <row r="11" spans="1:7" x14ac:dyDescent="0.25">
      <c r="A11" s="117" t="s">
        <v>8</v>
      </c>
      <c r="B11" s="77">
        <v>141</v>
      </c>
      <c r="C11" s="77">
        <v>141</v>
      </c>
      <c r="D11" s="80">
        <f t="shared" si="0"/>
        <v>1</v>
      </c>
      <c r="E11" s="79" t="str">
        <f t="shared" si="1"/>
        <v>Met</v>
      </c>
      <c r="F11" s="80">
        <v>1</v>
      </c>
      <c r="G11" s="80">
        <v>1</v>
      </c>
    </row>
    <row r="12" spans="1:7" x14ac:dyDescent="0.25">
      <c r="A12" s="117" t="s">
        <v>9</v>
      </c>
      <c r="B12" s="77">
        <v>153</v>
      </c>
      <c r="C12" s="77">
        <v>153</v>
      </c>
      <c r="D12" s="80">
        <f t="shared" si="0"/>
        <v>1</v>
      </c>
      <c r="E12" s="79" t="str">
        <f t="shared" si="1"/>
        <v>Met</v>
      </c>
      <c r="F12" s="80">
        <v>1</v>
      </c>
      <c r="G12" s="80">
        <v>1</v>
      </c>
    </row>
    <row r="13" spans="1:7" x14ac:dyDescent="0.25">
      <c r="A13" s="113" t="s">
        <v>45</v>
      </c>
      <c r="B13" s="21">
        <f>SUM(B5:B12)</f>
        <v>3918</v>
      </c>
      <c r="C13" s="21">
        <f>SUM(C5:C12)</f>
        <v>3918</v>
      </c>
      <c r="D13" s="80">
        <f t="shared" si="0"/>
        <v>1</v>
      </c>
      <c r="E13" s="79" t="str">
        <f t="shared" si="1"/>
        <v>Met</v>
      </c>
      <c r="F13" s="80">
        <v>1</v>
      </c>
      <c r="G13" s="80">
        <v>1</v>
      </c>
    </row>
    <row r="14" spans="1:7" ht="18" customHeight="1" x14ac:dyDescent="0.25">
      <c r="A14" s="148" t="s">
        <v>11</v>
      </c>
      <c r="B14" s="148"/>
      <c r="C14" s="148"/>
      <c r="D14" s="148"/>
      <c r="E14" s="148"/>
      <c r="F14" s="148"/>
      <c r="G14" s="9"/>
    </row>
    <row r="15" spans="1:7" x14ac:dyDescent="0.25">
      <c r="A15" s="149" t="s">
        <v>70</v>
      </c>
      <c r="B15" s="149"/>
      <c r="C15" s="149"/>
      <c r="D15" s="149"/>
      <c r="E15" s="149"/>
      <c r="F15" s="149"/>
      <c r="G15" s="149"/>
    </row>
    <row r="16" spans="1:7" x14ac:dyDescent="0.25">
      <c r="A16" s="152" t="s">
        <v>19</v>
      </c>
      <c r="B16" s="152"/>
      <c r="C16" s="152"/>
      <c r="D16" s="152"/>
      <c r="E16" s="152"/>
      <c r="F16" s="152"/>
      <c r="G16" s="152"/>
    </row>
    <row r="17" spans="1:1" x14ac:dyDescent="0.25">
      <c r="A17" s="37" t="s">
        <v>98</v>
      </c>
    </row>
  </sheetData>
  <mergeCells count="5">
    <mergeCell ref="A14:F14"/>
    <mergeCell ref="A15:G15"/>
    <mergeCell ref="A2:G2"/>
    <mergeCell ref="A1:G1"/>
    <mergeCell ref="A16:G16"/>
  </mergeCells>
  <phoneticPr fontId="3" type="noConversion"/>
  <hyperlinks>
    <hyperlink ref="A16:G16" r:id="rId1" display="This indicator is addressed more fully in the State Performance Plan (SPP) and the Annual Performance Report (APR)" xr:uid="{00000000-0004-0000-0F00-000000000000}"/>
  </hyperlinks>
  <printOptions horizontalCentered="1"/>
  <pageMargins left="0.25" right="0.25" top="0.25" bottom="0.25" header="0" footer="0"/>
  <pageSetup scale="89" orientation="landscape" r:id="rId2"/>
  <headerFooter alignWithMargins="0"/>
  <webPublishItems count="1">
    <webPublishItem id="25403" divId="FFY05-Public Reporting_25403" sourceType="sheet" destinationFile="C:\Documents and Settings\ridgwaya.DMR-B23\My Documents\SPP\SPP-APR Feb1 2007\TranNotif06.htm"/>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I30"/>
  <sheetViews>
    <sheetView zoomScaleNormal="100" workbookViewId="0">
      <selection activeCell="D33" sqref="D33"/>
    </sheetView>
  </sheetViews>
  <sheetFormatPr defaultColWidth="45.44140625" defaultRowHeight="13.2" x14ac:dyDescent="0.25"/>
  <cols>
    <col min="1" max="1" width="43.88671875" style="7" customWidth="1"/>
    <col min="2" max="2" width="20.5546875" style="7" customWidth="1"/>
    <col min="3" max="3" width="23.44140625" style="7" customWidth="1"/>
    <col min="4" max="4" width="14.5546875" style="7" customWidth="1"/>
    <col min="5" max="5" width="16.5546875" style="7" customWidth="1"/>
    <col min="6" max="6" width="14.44140625" style="124" customWidth="1"/>
    <col min="7" max="7" width="12.5546875" style="7" customWidth="1"/>
    <col min="8" max="9" width="14.5546875" style="7" customWidth="1"/>
    <col min="10" max="16384" width="45.44140625" style="7"/>
  </cols>
  <sheetData>
    <row r="1" spans="1:9" s="83" customFormat="1" ht="31.5" customHeight="1" x14ac:dyDescent="0.25">
      <c r="A1" s="154" t="s">
        <v>112</v>
      </c>
      <c r="B1" s="154"/>
      <c r="C1" s="154"/>
      <c r="D1" s="154"/>
      <c r="E1" s="154"/>
      <c r="F1" s="154"/>
      <c r="G1" s="154"/>
      <c r="H1" s="154"/>
      <c r="I1" s="154"/>
    </row>
    <row r="2" spans="1:9" ht="51.75" customHeight="1" x14ac:dyDescent="0.3">
      <c r="A2" s="153" t="s">
        <v>28</v>
      </c>
      <c r="B2" s="153"/>
      <c r="C2" s="153"/>
      <c r="D2" s="153"/>
      <c r="E2" s="153"/>
      <c r="F2" s="153"/>
      <c r="G2" s="153"/>
      <c r="H2" s="153"/>
      <c r="I2" s="153"/>
    </row>
    <row r="3" spans="1:9" ht="6.75" hidden="1" customHeight="1" x14ac:dyDescent="0.25">
      <c r="A3" s="84"/>
      <c r="B3" s="84"/>
      <c r="C3" s="84"/>
      <c r="D3" s="84"/>
      <c r="E3" s="84"/>
      <c r="F3" s="119"/>
      <c r="G3" s="84"/>
      <c r="H3" s="84"/>
      <c r="I3" s="85"/>
    </row>
    <row r="4" spans="1:9" s="11" customFormat="1" ht="66" x14ac:dyDescent="0.25">
      <c r="A4" s="8" t="s">
        <v>0</v>
      </c>
      <c r="B4" s="8" t="s">
        <v>44</v>
      </c>
      <c r="C4" s="8" t="s">
        <v>60</v>
      </c>
      <c r="D4" s="8" t="s">
        <v>77</v>
      </c>
      <c r="E4" s="8" t="s">
        <v>62</v>
      </c>
      <c r="F4" s="120" t="s">
        <v>64</v>
      </c>
      <c r="G4" s="8" t="s">
        <v>26</v>
      </c>
      <c r="H4" s="38" t="s">
        <v>109</v>
      </c>
      <c r="I4" s="38" t="s">
        <v>110</v>
      </c>
    </row>
    <row r="5" spans="1:9" x14ac:dyDescent="0.25">
      <c r="A5" s="98" t="s">
        <v>32</v>
      </c>
      <c r="B5" s="109">
        <v>58</v>
      </c>
      <c r="C5" s="106">
        <v>4</v>
      </c>
      <c r="D5" s="109">
        <v>0</v>
      </c>
      <c r="E5" s="109">
        <v>62</v>
      </c>
      <c r="F5" s="121">
        <f t="shared" ref="F5:F25" si="0">(B5+C5)/E5</f>
        <v>1</v>
      </c>
      <c r="G5" s="79" t="str">
        <f t="shared" ref="G5:G22" si="1">IF(F5&gt;=H5,"Met", "Not Met")</f>
        <v>Met</v>
      </c>
      <c r="H5" s="80">
        <v>1</v>
      </c>
      <c r="I5" s="86">
        <v>0.99550000000000005</v>
      </c>
    </row>
    <row r="6" spans="1:9" x14ac:dyDescent="0.25">
      <c r="A6" s="98" t="s">
        <v>33</v>
      </c>
      <c r="B6" s="109">
        <v>14</v>
      </c>
      <c r="C6" s="106">
        <v>0</v>
      </c>
      <c r="D6" s="109">
        <v>0</v>
      </c>
      <c r="E6" s="109">
        <v>14</v>
      </c>
      <c r="F6" s="121">
        <f t="shared" si="0"/>
        <v>1</v>
      </c>
      <c r="G6" s="79" t="str">
        <f t="shared" si="1"/>
        <v>Met</v>
      </c>
      <c r="H6" s="80">
        <v>1</v>
      </c>
      <c r="I6" s="86">
        <v>0.99550000000000005</v>
      </c>
    </row>
    <row r="7" spans="1:9" s="28" customFormat="1" x14ac:dyDescent="0.25">
      <c r="A7" s="98" t="s">
        <v>34</v>
      </c>
      <c r="B7" s="110">
        <v>367</v>
      </c>
      <c r="C7" s="110">
        <v>42</v>
      </c>
      <c r="D7" s="109">
        <v>0</v>
      </c>
      <c r="E7" s="110">
        <v>409</v>
      </c>
      <c r="F7" s="121">
        <f t="shared" si="0"/>
        <v>1</v>
      </c>
      <c r="G7" s="25" t="str">
        <f t="shared" ref="G7" si="2">IF(F7&gt;=H7,"Met", "Not Met")</f>
        <v>Met</v>
      </c>
      <c r="H7" s="24">
        <v>1</v>
      </c>
      <c r="I7" s="45">
        <v>0.99550000000000005</v>
      </c>
    </row>
    <row r="8" spans="1:9" x14ac:dyDescent="0.25">
      <c r="A8" s="98" t="s">
        <v>73</v>
      </c>
      <c r="B8" s="109">
        <v>299</v>
      </c>
      <c r="C8" s="109">
        <v>46</v>
      </c>
      <c r="D8" s="109">
        <v>0</v>
      </c>
      <c r="E8" s="109">
        <v>345</v>
      </c>
      <c r="F8" s="121">
        <f t="shared" si="0"/>
        <v>1</v>
      </c>
      <c r="G8" s="79" t="str">
        <f t="shared" si="1"/>
        <v>Met</v>
      </c>
      <c r="H8" s="80">
        <v>1</v>
      </c>
      <c r="I8" s="86">
        <v>0.99550000000000005</v>
      </c>
    </row>
    <row r="9" spans="1:9" x14ac:dyDescent="0.25">
      <c r="A9" s="98" t="s">
        <v>35</v>
      </c>
      <c r="B9" s="109">
        <v>222</v>
      </c>
      <c r="C9" s="109">
        <v>4</v>
      </c>
      <c r="D9" s="109">
        <v>0</v>
      </c>
      <c r="E9" s="109">
        <v>226</v>
      </c>
      <c r="F9" s="121">
        <f t="shared" si="0"/>
        <v>1</v>
      </c>
      <c r="G9" s="79" t="str">
        <f t="shared" si="1"/>
        <v>Met</v>
      </c>
      <c r="H9" s="80">
        <v>1</v>
      </c>
      <c r="I9" s="86">
        <v>0.99550000000000005</v>
      </c>
    </row>
    <row r="10" spans="1:9" x14ac:dyDescent="0.25">
      <c r="A10" s="98" t="s">
        <v>49</v>
      </c>
      <c r="B10" s="109">
        <v>20</v>
      </c>
      <c r="C10" s="106">
        <v>2</v>
      </c>
      <c r="D10" s="109">
        <v>0</v>
      </c>
      <c r="E10" s="109">
        <v>22</v>
      </c>
      <c r="F10" s="121">
        <f t="shared" si="0"/>
        <v>1</v>
      </c>
      <c r="G10" s="79" t="str">
        <f t="shared" si="1"/>
        <v>Met</v>
      </c>
      <c r="H10" s="80">
        <v>1</v>
      </c>
      <c r="I10" s="86">
        <v>0.99550000000000005</v>
      </c>
    </row>
    <row r="11" spans="1:9" x14ac:dyDescent="0.25">
      <c r="A11" s="98" t="s">
        <v>36</v>
      </c>
      <c r="B11" s="109">
        <v>108</v>
      </c>
      <c r="C11" s="106">
        <v>8</v>
      </c>
      <c r="D11" s="109">
        <v>0</v>
      </c>
      <c r="E11" s="109">
        <v>116</v>
      </c>
      <c r="F11" s="121">
        <f t="shared" si="0"/>
        <v>1</v>
      </c>
      <c r="G11" s="79" t="str">
        <f t="shared" si="1"/>
        <v>Met</v>
      </c>
      <c r="H11" s="80">
        <v>1</v>
      </c>
      <c r="I11" s="86">
        <v>0.99550000000000005</v>
      </c>
    </row>
    <row r="12" spans="1:9" x14ac:dyDescent="0.25">
      <c r="A12" s="98" t="s">
        <v>37</v>
      </c>
      <c r="B12" s="109">
        <v>262</v>
      </c>
      <c r="C12" s="109">
        <v>42</v>
      </c>
      <c r="D12" s="109">
        <v>0</v>
      </c>
      <c r="E12" s="109">
        <v>304</v>
      </c>
      <c r="F12" s="121">
        <f t="shared" si="0"/>
        <v>1</v>
      </c>
      <c r="G12" s="79" t="str">
        <f t="shared" si="1"/>
        <v>Met</v>
      </c>
      <c r="H12" s="80">
        <v>1</v>
      </c>
      <c r="I12" s="86">
        <v>0.99550000000000005</v>
      </c>
    </row>
    <row r="13" spans="1:9" x14ac:dyDescent="0.25">
      <c r="A13" s="98" t="s">
        <v>38</v>
      </c>
      <c r="B13" s="109">
        <v>67</v>
      </c>
      <c r="C13" s="109">
        <v>7</v>
      </c>
      <c r="D13" s="109">
        <v>0</v>
      </c>
      <c r="E13" s="109">
        <v>74</v>
      </c>
      <c r="F13" s="121">
        <f t="shared" si="0"/>
        <v>1</v>
      </c>
      <c r="G13" s="79" t="str">
        <f t="shared" si="1"/>
        <v>Met</v>
      </c>
      <c r="H13" s="80">
        <v>1</v>
      </c>
      <c r="I13" s="86">
        <v>0.99550000000000005</v>
      </c>
    </row>
    <row r="14" spans="1:9" x14ac:dyDescent="0.25">
      <c r="A14" s="98" t="s">
        <v>39</v>
      </c>
      <c r="B14" s="109">
        <v>5</v>
      </c>
      <c r="C14" s="106">
        <v>6</v>
      </c>
      <c r="D14" s="109">
        <v>0</v>
      </c>
      <c r="E14" s="109">
        <v>11</v>
      </c>
      <c r="F14" s="121">
        <f t="shared" si="0"/>
        <v>1</v>
      </c>
      <c r="G14" s="79" t="str">
        <f t="shared" si="1"/>
        <v>Met</v>
      </c>
      <c r="H14" s="80">
        <v>1</v>
      </c>
      <c r="I14" s="86">
        <v>0.99550000000000005</v>
      </c>
    </row>
    <row r="15" spans="1:9" x14ac:dyDescent="0.25">
      <c r="A15" s="98" t="s">
        <v>50</v>
      </c>
      <c r="B15" s="109">
        <v>94</v>
      </c>
      <c r="C15" s="109">
        <v>6</v>
      </c>
      <c r="D15" s="109">
        <v>0</v>
      </c>
      <c r="E15" s="109">
        <v>100</v>
      </c>
      <c r="F15" s="121">
        <f t="shared" si="0"/>
        <v>1</v>
      </c>
      <c r="G15" s="79" t="str">
        <f t="shared" si="1"/>
        <v>Met</v>
      </c>
      <c r="H15" s="80">
        <v>1</v>
      </c>
      <c r="I15" s="86">
        <v>0.99550000000000005</v>
      </c>
    </row>
    <row r="16" spans="1:9" x14ac:dyDescent="0.25">
      <c r="A16" s="98" t="s">
        <v>51</v>
      </c>
      <c r="B16" s="109">
        <v>24</v>
      </c>
      <c r="C16" s="109">
        <v>1</v>
      </c>
      <c r="D16" s="109">
        <v>0</v>
      </c>
      <c r="E16" s="109">
        <v>25</v>
      </c>
      <c r="F16" s="121">
        <f t="shared" si="0"/>
        <v>1</v>
      </c>
      <c r="G16" s="79" t="str">
        <f t="shared" si="1"/>
        <v>Met</v>
      </c>
      <c r="H16" s="80">
        <v>1</v>
      </c>
      <c r="I16" s="86">
        <v>0.99550000000000005</v>
      </c>
    </row>
    <row r="17" spans="1:9" x14ac:dyDescent="0.25">
      <c r="A17" s="98" t="s">
        <v>105</v>
      </c>
      <c r="B17" s="109">
        <v>191</v>
      </c>
      <c r="C17" s="106">
        <v>17</v>
      </c>
      <c r="D17" s="109">
        <v>0</v>
      </c>
      <c r="E17" s="109">
        <v>208</v>
      </c>
      <c r="F17" s="121">
        <f>(B17+C17)/E17</f>
        <v>1</v>
      </c>
      <c r="G17" s="79" t="str">
        <f t="shared" si="1"/>
        <v>Met</v>
      </c>
      <c r="H17" s="80">
        <v>1</v>
      </c>
      <c r="I17" s="86">
        <v>0.99550000000000005</v>
      </c>
    </row>
    <row r="18" spans="1:9" x14ac:dyDescent="0.25">
      <c r="A18" s="98" t="s">
        <v>40</v>
      </c>
      <c r="B18" s="109">
        <v>130</v>
      </c>
      <c r="C18" s="109">
        <v>29</v>
      </c>
      <c r="D18" s="109">
        <v>3</v>
      </c>
      <c r="E18" s="109">
        <v>162</v>
      </c>
      <c r="F18" s="121">
        <f t="shared" si="0"/>
        <v>0.98148148148148151</v>
      </c>
      <c r="G18" s="79" t="str">
        <f t="shared" si="1"/>
        <v>Not Met</v>
      </c>
      <c r="H18" s="80">
        <v>1</v>
      </c>
      <c r="I18" s="86">
        <v>0.99550000000000005</v>
      </c>
    </row>
    <row r="19" spans="1:9" x14ac:dyDescent="0.25">
      <c r="A19" s="98" t="s">
        <v>106</v>
      </c>
      <c r="B19" s="109">
        <v>76</v>
      </c>
      <c r="C19" s="106">
        <v>39</v>
      </c>
      <c r="D19" s="106">
        <v>0</v>
      </c>
      <c r="E19" s="109">
        <v>115</v>
      </c>
      <c r="F19" s="121">
        <f t="shared" si="0"/>
        <v>1</v>
      </c>
      <c r="G19" s="79" t="str">
        <f t="shared" si="1"/>
        <v>Met</v>
      </c>
      <c r="H19" s="80">
        <v>1</v>
      </c>
      <c r="I19" s="86">
        <v>0.99550000000000005</v>
      </c>
    </row>
    <row r="20" spans="1:9" x14ac:dyDescent="0.25">
      <c r="A20" s="98" t="s">
        <v>41</v>
      </c>
      <c r="B20" s="109">
        <v>58</v>
      </c>
      <c r="C20" s="109">
        <v>7</v>
      </c>
      <c r="D20" s="106">
        <v>0</v>
      </c>
      <c r="E20" s="109">
        <v>65</v>
      </c>
      <c r="F20" s="121">
        <f t="shared" si="0"/>
        <v>1</v>
      </c>
      <c r="G20" s="79" t="str">
        <f t="shared" si="1"/>
        <v>Met</v>
      </c>
      <c r="H20" s="80">
        <v>1</v>
      </c>
      <c r="I20" s="86">
        <v>0.99550000000000005</v>
      </c>
    </row>
    <row r="21" spans="1:9" x14ac:dyDescent="0.25">
      <c r="A21" s="98" t="s">
        <v>42</v>
      </c>
      <c r="B21" s="109">
        <v>71</v>
      </c>
      <c r="C21" s="109">
        <v>6</v>
      </c>
      <c r="D21" s="106">
        <v>0</v>
      </c>
      <c r="E21" s="109">
        <v>77</v>
      </c>
      <c r="F21" s="121">
        <f t="shared" si="0"/>
        <v>1</v>
      </c>
      <c r="G21" s="79" t="str">
        <f t="shared" si="1"/>
        <v>Met</v>
      </c>
      <c r="H21" s="80">
        <v>1</v>
      </c>
      <c r="I21" s="86">
        <v>0.99550000000000005</v>
      </c>
    </row>
    <row r="22" spans="1:9" x14ac:dyDescent="0.25">
      <c r="A22" s="98" t="s">
        <v>52</v>
      </c>
      <c r="B22" s="109">
        <v>434</v>
      </c>
      <c r="C22" s="109">
        <v>154</v>
      </c>
      <c r="D22" s="106">
        <v>0</v>
      </c>
      <c r="E22" s="109">
        <v>588</v>
      </c>
      <c r="F22" s="121">
        <f t="shared" si="0"/>
        <v>1</v>
      </c>
      <c r="G22" s="79" t="str">
        <f t="shared" si="1"/>
        <v>Met</v>
      </c>
      <c r="H22" s="80">
        <v>1</v>
      </c>
      <c r="I22" s="86">
        <v>0.99550000000000005</v>
      </c>
    </row>
    <row r="23" spans="1:9" x14ac:dyDescent="0.25">
      <c r="A23" s="98" t="s">
        <v>53</v>
      </c>
      <c r="B23" s="109">
        <v>308</v>
      </c>
      <c r="C23" s="109">
        <v>67</v>
      </c>
      <c r="D23" s="106">
        <v>0</v>
      </c>
      <c r="E23" s="109">
        <v>375</v>
      </c>
      <c r="F23" s="121">
        <f t="shared" si="0"/>
        <v>1</v>
      </c>
      <c r="G23" s="79" t="str">
        <f t="shared" ref="G23:G25" si="3">IF(F23&gt;=H23,"Met", "Not Met")</f>
        <v>Met</v>
      </c>
      <c r="H23" s="80">
        <v>1</v>
      </c>
      <c r="I23" s="86">
        <v>0.99550000000000005</v>
      </c>
    </row>
    <row r="24" spans="1:9" x14ac:dyDescent="0.25">
      <c r="A24" s="98" t="s">
        <v>43</v>
      </c>
      <c r="B24" s="109">
        <v>149</v>
      </c>
      <c r="C24" s="109">
        <v>13</v>
      </c>
      <c r="D24" s="106">
        <v>0</v>
      </c>
      <c r="E24" s="109">
        <v>162</v>
      </c>
      <c r="F24" s="121">
        <f t="shared" si="0"/>
        <v>1</v>
      </c>
      <c r="G24" s="79" t="str">
        <f t="shared" si="3"/>
        <v>Met</v>
      </c>
      <c r="H24" s="80">
        <v>1</v>
      </c>
      <c r="I24" s="86">
        <v>0.99550000000000005</v>
      </c>
    </row>
    <row r="25" spans="1:9" x14ac:dyDescent="0.25">
      <c r="A25" s="101" t="s">
        <v>45</v>
      </c>
      <c r="B25" s="21">
        <f>SUM(B5:B24)</f>
        <v>2957</v>
      </c>
      <c r="C25" s="71">
        <f>SUM(C5:C24)</f>
        <v>500</v>
      </c>
      <c r="D25" s="71">
        <f>SUM(D5:D24)</f>
        <v>3</v>
      </c>
      <c r="E25" s="21">
        <f>SUM(E5:E24)</f>
        <v>3460</v>
      </c>
      <c r="F25" s="121">
        <f t="shared" si="0"/>
        <v>0.99913294797687857</v>
      </c>
      <c r="G25" s="79" t="str">
        <f t="shared" si="3"/>
        <v>Not Met</v>
      </c>
      <c r="H25" s="80">
        <v>1</v>
      </c>
      <c r="I25" s="86">
        <v>0.99550000000000005</v>
      </c>
    </row>
    <row r="26" spans="1:9" ht="13.8" x14ac:dyDescent="0.25">
      <c r="A26" s="87" t="s">
        <v>104</v>
      </c>
      <c r="B26" s="87"/>
      <c r="C26" s="107"/>
      <c r="D26" s="107"/>
      <c r="E26" s="108" t="s">
        <v>98</v>
      </c>
      <c r="F26" s="122"/>
      <c r="G26" s="87"/>
      <c r="H26" s="87"/>
      <c r="I26" s="87"/>
    </row>
    <row r="27" spans="1:9" x14ac:dyDescent="0.25">
      <c r="A27" s="107" t="s">
        <v>19</v>
      </c>
      <c r="B27" s="107"/>
      <c r="E27" s="107" t="s">
        <v>98</v>
      </c>
      <c r="F27" s="123"/>
      <c r="G27" s="107"/>
      <c r="H27" s="9"/>
    </row>
    <row r="28" spans="1:9" x14ac:dyDescent="0.25">
      <c r="A28" s="9" t="s">
        <v>98</v>
      </c>
      <c r="C28" s="9"/>
      <c r="D28" s="9"/>
    </row>
    <row r="29" spans="1:9" x14ac:dyDescent="0.25">
      <c r="A29" s="37" t="s">
        <v>98</v>
      </c>
      <c r="B29" s="9"/>
      <c r="C29" s="9"/>
      <c r="D29" s="9"/>
      <c r="E29" s="9"/>
      <c r="F29" s="125"/>
    </row>
    <row r="30" spans="1:9" x14ac:dyDescent="0.25">
      <c r="B30" s="9"/>
      <c r="E30" s="9"/>
      <c r="F30" s="125"/>
    </row>
  </sheetData>
  <mergeCells count="2">
    <mergeCell ref="A2:I2"/>
    <mergeCell ref="A1:I1"/>
  </mergeCells>
  <phoneticPr fontId="3" type="noConversion"/>
  <printOptions horizontalCentered="1"/>
  <pageMargins left="0.25" right="0.25" top="0.25" bottom="0.25" header="0" footer="0"/>
  <pageSetup scale="78" orientation="landscape" r:id="rId1"/>
  <headerFooter alignWithMargins="0"/>
  <drawing r:id="rId2"/>
  <webPublishItems count="1">
    <webPublishItem id="27936" divId="FFY05-Public Reporting_27936" sourceType="sheet" destinationFile="C:\Documents and Settings\ridgwaya.DMR-B23\My Documents\SPP\SPP-APR Feb1 2007\TransConfs06.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Z29"/>
  <sheetViews>
    <sheetView zoomScale="120" zoomScaleNormal="120" workbookViewId="0">
      <pane ySplit="4" topLeftCell="A5" activePane="bottomLeft" state="frozen"/>
      <selection activeCell="D33" sqref="D33"/>
      <selection pane="bottomLeft" activeCell="J10" sqref="J10"/>
    </sheetView>
  </sheetViews>
  <sheetFormatPr defaultColWidth="45.44140625" defaultRowHeight="13.2" x14ac:dyDescent="0.25"/>
  <cols>
    <col min="1" max="1" width="43.88671875" style="28" customWidth="1"/>
    <col min="2" max="2" width="19" style="28" customWidth="1"/>
    <col min="3" max="3" width="20.44140625" style="28" customWidth="1"/>
    <col min="4" max="4" width="5" style="28" customWidth="1"/>
    <col min="5" max="5" width="14" style="28" customWidth="1"/>
    <col min="6" max="6" width="14.5546875" style="28" customWidth="1"/>
    <col min="7" max="7" width="9.5546875" style="28" customWidth="1"/>
    <col min="8" max="8" width="14.44140625" style="28" customWidth="1"/>
    <col min="9" max="9" width="18.44140625" style="28" customWidth="1"/>
    <col min="10" max="26" width="45.44140625" style="28"/>
    <col min="27" max="16384" width="45.44140625" style="2"/>
  </cols>
  <sheetData>
    <row r="1" spans="1:26" ht="15" x14ac:dyDescent="0.25">
      <c r="A1" s="127" t="s">
        <v>112</v>
      </c>
      <c r="B1" s="127"/>
      <c r="C1" s="127"/>
      <c r="D1" s="127"/>
      <c r="E1" s="127"/>
      <c r="F1" s="127"/>
      <c r="G1" s="127"/>
      <c r="H1" s="127"/>
      <c r="I1" s="127"/>
    </row>
    <row r="2" spans="1:26" ht="15.6" x14ac:dyDescent="0.3">
      <c r="A2" s="126" t="s">
        <v>12</v>
      </c>
      <c r="B2" s="126"/>
      <c r="C2" s="126"/>
      <c r="D2" s="126"/>
      <c r="E2" s="126"/>
      <c r="F2" s="126"/>
      <c r="G2" s="126"/>
      <c r="H2" s="126"/>
      <c r="I2" s="126"/>
    </row>
    <row r="3" spans="1:26" ht="15.6" x14ac:dyDescent="0.3">
      <c r="A3" s="47"/>
      <c r="B3" s="47"/>
      <c r="C3" s="47"/>
      <c r="D3" s="47"/>
      <c r="E3" s="47"/>
      <c r="F3" s="47"/>
      <c r="G3" s="47"/>
      <c r="H3" s="47"/>
      <c r="I3" s="48"/>
    </row>
    <row r="4" spans="1:26" s="3" customFormat="1" ht="66" x14ac:dyDescent="0.25">
      <c r="A4" s="38" t="s">
        <v>0</v>
      </c>
      <c r="B4" s="38" t="s">
        <v>24</v>
      </c>
      <c r="C4" s="38" t="s">
        <v>56</v>
      </c>
      <c r="D4" s="38" t="s">
        <v>10</v>
      </c>
      <c r="E4" s="38" t="s">
        <v>119</v>
      </c>
      <c r="F4" s="38" t="s">
        <v>25</v>
      </c>
      <c r="G4" s="38" t="s">
        <v>26</v>
      </c>
      <c r="H4" s="38" t="s">
        <v>109</v>
      </c>
      <c r="I4" s="38" t="s">
        <v>110</v>
      </c>
      <c r="J4" s="44"/>
      <c r="K4" s="44"/>
      <c r="L4" s="44"/>
      <c r="M4" s="44"/>
      <c r="N4" s="44"/>
      <c r="O4" s="44"/>
      <c r="P4" s="44"/>
      <c r="Q4" s="44"/>
      <c r="R4" s="44"/>
      <c r="S4" s="44"/>
      <c r="T4" s="44"/>
      <c r="U4" s="44"/>
      <c r="V4" s="44"/>
      <c r="W4" s="44"/>
      <c r="X4" s="44"/>
      <c r="Y4" s="44"/>
      <c r="Z4" s="44"/>
    </row>
    <row r="5" spans="1:26" x14ac:dyDescent="0.25">
      <c r="A5" s="98" t="s">
        <v>32</v>
      </c>
      <c r="B5" s="99">
        <v>106</v>
      </c>
      <c r="C5" s="99">
        <v>1</v>
      </c>
      <c r="D5" s="99">
        <v>0</v>
      </c>
      <c r="E5" s="99">
        <v>107</v>
      </c>
      <c r="F5" s="32">
        <f t="shared" ref="F5:F24" si="0">(B5+C5)/E5</f>
        <v>1</v>
      </c>
      <c r="G5" s="25" t="str">
        <f t="shared" ref="G5:G25" si="1">IF(F5&gt;=H5,"Met", "Not Met")</f>
        <v>Met</v>
      </c>
      <c r="H5" s="24">
        <v>1</v>
      </c>
      <c r="I5" s="31">
        <f t="shared" ref="I5:I25" si="2">+$F$25</f>
        <v>0.99943133352288882</v>
      </c>
    </row>
    <row r="6" spans="1:26" x14ac:dyDescent="0.25">
      <c r="A6" s="98" t="s">
        <v>33</v>
      </c>
      <c r="B6" s="99">
        <v>36</v>
      </c>
      <c r="C6" s="99">
        <v>0</v>
      </c>
      <c r="D6" s="99">
        <v>0</v>
      </c>
      <c r="E6" s="99">
        <v>36</v>
      </c>
      <c r="F6" s="32">
        <f t="shared" si="0"/>
        <v>1</v>
      </c>
      <c r="G6" s="25" t="str">
        <f t="shared" si="1"/>
        <v>Met</v>
      </c>
      <c r="H6" s="24">
        <v>1</v>
      </c>
      <c r="I6" s="31">
        <f t="shared" si="2"/>
        <v>0.99943133352288882</v>
      </c>
    </row>
    <row r="7" spans="1:26" x14ac:dyDescent="0.25">
      <c r="A7" s="98" t="s">
        <v>34</v>
      </c>
      <c r="B7" s="99">
        <v>674</v>
      </c>
      <c r="C7" s="99">
        <v>2</v>
      </c>
      <c r="D7" s="100">
        <v>0</v>
      </c>
      <c r="E7" s="99">
        <v>676</v>
      </c>
      <c r="F7" s="32">
        <f t="shared" si="0"/>
        <v>1</v>
      </c>
      <c r="G7" s="25" t="str">
        <f t="shared" si="1"/>
        <v>Met</v>
      </c>
      <c r="H7" s="24">
        <v>1</v>
      </c>
      <c r="I7" s="31">
        <f t="shared" si="2"/>
        <v>0.99943133352288882</v>
      </c>
    </row>
    <row r="8" spans="1:26" x14ac:dyDescent="0.25">
      <c r="A8" s="98" t="s">
        <v>73</v>
      </c>
      <c r="B8" s="99">
        <v>387</v>
      </c>
      <c r="C8" s="99">
        <v>0</v>
      </c>
      <c r="D8" s="99">
        <v>0</v>
      </c>
      <c r="E8" s="99">
        <v>387</v>
      </c>
      <c r="F8" s="32">
        <f t="shared" si="0"/>
        <v>1</v>
      </c>
      <c r="G8" s="25" t="str">
        <f t="shared" si="1"/>
        <v>Met</v>
      </c>
      <c r="H8" s="24">
        <v>1</v>
      </c>
      <c r="I8" s="31">
        <f t="shared" si="2"/>
        <v>0.99943133352288882</v>
      </c>
    </row>
    <row r="9" spans="1:26" x14ac:dyDescent="0.25">
      <c r="A9" s="98" t="s">
        <v>35</v>
      </c>
      <c r="B9" s="99">
        <v>175</v>
      </c>
      <c r="C9" s="99">
        <v>3</v>
      </c>
      <c r="D9" s="99">
        <v>0</v>
      </c>
      <c r="E9" s="99">
        <v>178</v>
      </c>
      <c r="F9" s="32">
        <f t="shared" si="0"/>
        <v>1</v>
      </c>
      <c r="G9" s="25" t="str">
        <f t="shared" si="1"/>
        <v>Met</v>
      </c>
      <c r="H9" s="24">
        <v>1</v>
      </c>
      <c r="I9" s="31">
        <f t="shared" si="2"/>
        <v>0.99943133352288882</v>
      </c>
    </row>
    <row r="10" spans="1:26" x14ac:dyDescent="0.25">
      <c r="A10" s="98" t="s">
        <v>49</v>
      </c>
      <c r="B10" s="99">
        <v>15</v>
      </c>
      <c r="C10" s="99">
        <v>1</v>
      </c>
      <c r="D10" s="99">
        <v>0</v>
      </c>
      <c r="E10" s="99">
        <v>16</v>
      </c>
      <c r="F10" s="32">
        <f t="shared" si="0"/>
        <v>1</v>
      </c>
      <c r="G10" s="25" t="str">
        <f t="shared" si="1"/>
        <v>Met</v>
      </c>
      <c r="H10" s="24">
        <v>1</v>
      </c>
      <c r="I10" s="31">
        <f t="shared" si="2"/>
        <v>0.99943133352288882</v>
      </c>
    </row>
    <row r="11" spans="1:26" x14ac:dyDescent="0.25">
      <c r="A11" s="98" t="s">
        <v>36</v>
      </c>
      <c r="B11" s="99">
        <v>71</v>
      </c>
      <c r="C11" s="99">
        <v>3</v>
      </c>
      <c r="D11" s="99">
        <v>0</v>
      </c>
      <c r="E11" s="99">
        <v>74</v>
      </c>
      <c r="F11" s="32">
        <f t="shared" si="0"/>
        <v>1</v>
      </c>
      <c r="G11" s="25" t="str">
        <f t="shared" si="1"/>
        <v>Met</v>
      </c>
      <c r="H11" s="24">
        <v>1</v>
      </c>
      <c r="I11" s="31">
        <f t="shared" si="2"/>
        <v>0.99943133352288882</v>
      </c>
    </row>
    <row r="12" spans="1:26" x14ac:dyDescent="0.25">
      <c r="A12" s="98" t="s">
        <v>37</v>
      </c>
      <c r="B12" s="99">
        <v>171</v>
      </c>
      <c r="C12" s="99">
        <v>3</v>
      </c>
      <c r="D12" s="99">
        <v>0</v>
      </c>
      <c r="E12" s="99">
        <v>174</v>
      </c>
      <c r="F12" s="32">
        <f t="shared" si="0"/>
        <v>1</v>
      </c>
      <c r="G12" s="25" t="str">
        <f>IF(F12&gt;=H12,"Met", "Not Met")</f>
        <v>Met</v>
      </c>
      <c r="H12" s="24">
        <v>1</v>
      </c>
      <c r="I12" s="31">
        <f t="shared" si="2"/>
        <v>0.99943133352288882</v>
      </c>
    </row>
    <row r="13" spans="1:26" x14ac:dyDescent="0.25">
      <c r="A13" s="98" t="s">
        <v>38</v>
      </c>
      <c r="B13" s="99">
        <v>91</v>
      </c>
      <c r="C13" s="99">
        <v>0</v>
      </c>
      <c r="D13" s="99">
        <v>0</v>
      </c>
      <c r="E13" s="99">
        <v>91</v>
      </c>
      <c r="F13" s="32">
        <f t="shared" si="0"/>
        <v>1</v>
      </c>
      <c r="G13" s="25" t="str">
        <f t="shared" si="1"/>
        <v>Met</v>
      </c>
      <c r="H13" s="24">
        <v>1</v>
      </c>
      <c r="I13" s="31">
        <f t="shared" si="2"/>
        <v>0.99943133352288882</v>
      </c>
    </row>
    <row r="14" spans="1:26" x14ac:dyDescent="0.25">
      <c r="A14" s="98" t="s">
        <v>39</v>
      </c>
      <c r="B14" s="99">
        <v>14</v>
      </c>
      <c r="C14" s="99">
        <v>0</v>
      </c>
      <c r="D14" s="99">
        <v>0</v>
      </c>
      <c r="E14" s="99">
        <v>14</v>
      </c>
      <c r="F14" s="32">
        <f t="shared" si="0"/>
        <v>1</v>
      </c>
      <c r="G14" s="25" t="str">
        <f t="shared" si="1"/>
        <v>Met</v>
      </c>
      <c r="H14" s="24">
        <v>1</v>
      </c>
      <c r="I14" s="31">
        <f t="shared" si="2"/>
        <v>0.99943133352288882</v>
      </c>
    </row>
    <row r="15" spans="1:26" x14ac:dyDescent="0.25">
      <c r="A15" s="98" t="s">
        <v>50</v>
      </c>
      <c r="B15" s="99">
        <v>97</v>
      </c>
      <c r="C15" s="99">
        <v>0</v>
      </c>
      <c r="D15" s="99">
        <v>0</v>
      </c>
      <c r="E15" s="99">
        <v>97</v>
      </c>
      <c r="F15" s="32">
        <f t="shared" si="0"/>
        <v>1</v>
      </c>
      <c r="G15" s="25" t="str">
        <f t="shared" si="1"/>
        <v>Met</v>
      </c>
      <c r="H15" s="24">
        <v>1</v>
      </c>
      <c r="I15" s="31">
        <f t="shared" si="2"/>
        <v>0.99943133352288882</v>
      </c>
    </row>
    <row r="16" spans="1:26" x14ac:dyDescent="0.25">
      <c r="A16" s="98" t="s">
        <v>51</v>
      </c>
      <c r="B16" s="99">
        <v>37</v>
      </c>
      <c r="C16" s="99">
        <v>0</v>
      </c>
      <c r="D16" s="99">
        <v>0</v>
      </c>
      <c r="E16" s="99">
        <v>37</v>
      </c>
      <c r="F16" s="32">
        <f t="shared" si="0"/>
        <v>1</v>
      </c>
      <c r="G16" s="25" t="str">
        <f t="shared" si="1"/>
        <v>Met</v>
      </c>
      <c r="H16" s="24">
        <v>1</v>
      </c>
      <c r="I16" s="31">
        <f t="shared" si="2"/>
        <v>0.99943133352288882</v>
      </c>
    </row>
    <row r="17" spans="1:9" x14ac:dyDescent="0.25">
      <c r="A17" s="98" t="s">
        <v>105</v>
      </c>
      <c r="B17" s="99">
        <v>217</v>
      </c>
      <c r="C17" s="99">
        <v>2</v>
      </c>
      <c r="D17" s="99">
        <v>1</v>
      </c>
      <c r="E17" s="99">
        <v>220</v>
      </c>
      <c r="F17" s="32">
        <f>(B17+C17)/E17</f>
        <v>0.99545454545454548</v>
      </c>
      <c r="G17" s="25" t="str">
        <f t="shared" si="1"/>
        <v>Not Met</v>
      </c>
      <c r="H17" s="24">
        <v>1</v>
      </c>
      <c r="I17" s="31">
        <f t="shared" si="2"/>
        <v>0.99943133352288882</v>
      </c>
    </row>
    <row r="18" spans="1:9" x14ac:dyDescent="0.25">
      <c r="A18" s="98" t="s">
        <v>40</v>
      </c>
      <c r="B18" s="99">
        <v>128</v>
      </c>
      <c r="C18" s="99">
        <v>3</v>
      </c>
      <c r="D18" s="99">
        <v>0</v>
      </c>
      <c r="E18" s="99">
        <v>131</v>
      </c>
      <c r="F18" s="32">
        <f t="shared" si="0"/>
        <v>1</v>
      </c>
      <c r="G18" s="25" t="str">
        <f t="shared" si="1"/>
        <v>Met</v>
      </c>
      <c r="H18" s="24">
        <v>1</v>
      </c>
      <c r="I18" s="31">
        <f t="shared" si="2"/>
        <v>0.99943133352288882</v>
      </c>
    </row>
    <row r="19" spans="1:9" x14ac:dyDescent="0.25">
      <c r="A19" s="98" t="s">
        <v>106</v>
      </c>
      <c r="B19" s="99">
        <v>90</v>
      </c>
      <c r="C19" s="99">
        <v>0</v>
      </c>
      <c r="D19" s="99">
        <v>0</v>
      </c>
      <c r="E19" s="99">
        <v>90</v>
      </c>
      <c r="F19" s="32">
        <f t="shared" si="0"/>
        <v>1</v>
      </c>
      <c r="G19" s="25" t="str">
        <f t="shared" si="1"/>
        <v>Met</v>
      </c>
      <c r="H19" s="24">
        <v>1</v>
      </c>
      <c r="I19" s="31">
        <f t="shared" si="2"/>
        <v>0.99943133352288882</v>
      </c>
    </row>
    <row r="20" spans="1:9" x14ac:dyDescent="0.25">
      <c r="A20" s="98" t="s">
        <v>41</v>
      </c>
      <c r="B20" s="99">
        <v>54</v>
      </c>
      <c r="C20" s="99">
        <v>0</v>
      </c>
      <c r="D20" s="99">
        <v>0</v>
      </c>
      <c r="E20" s="99">
        <v>54</v>
      </c>
      <c r="F20" s="32">
        <f t="shared" si="0"/>
        <v>1</v>
      </c>
      <c r="G20" s="25" t="str">
        <f t="shared" si="1"/>
        <v>Met</v>
      </c>
      <c r="H20" s="24">
        <v>1</v>
      </c>
      <c r="I20" s="31">
        <f t="shared" si="2"/>
        <v>0.99943133352288882</v>
      </c>
    </row>
    <row r="21" spans="1:9" x14ac:dyDescent="0.25">
      <c r="A21" s="98" t="s">
        <v>42</v>
      </c>
      <c r="B21" s="99">
        <v>47</v>
      </c>
      <c r="C21" s="99">
        <v>0</v>
      </c>
      <c r="D21" s="99">
        <v>0</v>
      </c>
      <c r="E21" s="99">
        <v>47</v>
      </c>
      <c r="F21" s="32">
        <f t="shared" si="0"/>
        <v>1</v>
      </c>
      <c r="G21" s="25" t="str">
        <f t="shared" si="1"/>
        <v>Met</v>
      </c>
      <c r="H21" s="24">
        <v>1</v>
      </c>
      <c r="I21" s="31">
        <f t="shared" si="2"/>
        <v>0.99943133352288882</v>
      </c>
    </row>
    <row r="22" spans="1:9" x14ac:dyDescent="0.25">
      <c r="A22" s="98" t="s">
        <v>52</v>
      </c>
      <c r="B22" s="99">
        <v>621</v>
      </c>
      <c r="C22" s="99">
        <v>0</v>
      </c>
      <c r="D22" s="99">
        <v>0</v>
      </c>
      <c r="E22" s="99">
        <v>621</v>
      </c>
      <c r="F22" s="32">
        <f t="shared" si="0"/>
        <v>1</v>
      </c>
      <c r="G22" s="25" t="str">
        <f t="shared" si="1"/>
        <v>Met</v>
      </c>
      <c r="H22" s="24">
        <v>1</v>
      </c>
      <c r="I22" s="31">
        <f t="shared" si="2"/>
        <v>0.99943133352288882</v>
      </c>
    </row>
    <row r="23" spans="1:9" x14ac:dyDescent="0.25">
      <c r="A23" s="98" t="s">
        <v>53</v>
      </c>
      <c r="B23" s="99">
        <v>327</v>
      </c>
      <c r="C23" s="99">
        <v>3</v>
      </c>
      <c r="D23" s="99">
        <v>1</v>
      </c>
      <c r="E23" s="99">
        <v>331</v>
      </c>
      <c r="F23" s="32">
        <f t="shared" si="0"/>
        <v>0.99697885196374625</v>
      </c>
      <c r="G23" s="25" t="str">
        <f t="shared" si="1"/>
        <v>Not Met</v>
      </c>
      <c r="H23" s="24">
        <v>1</v>
      </c>
      <c r="I23" s="31">
        <f t="shared" si="2"/>
        <v>0.99943133352288882</v>
      </c>
    </row>
    <row r="24" spans="1:9" x14ac:dyDescent="0.25">
      <c r="A24" s="98" t="s">
        <v>43</v>
      </c>
      <c r="B24" s="99">
        <v>132</v>
      </c>
      <c r="C24" s="99">
        <v>4</v>
      </c>
      <c r="D24" s="99">
        <v>0</v>
      </c>
      <c r="E24" s="99">
        <v>136</v>
      </c>
      <c r="F24" s="32">
        <f t="shared" si="0"/>
        <v>1</v>
      </c>
      <c r="G24" s="25" t="str">
        <f t="shared" si="1"/>
        <v>Met</v>
      </c>
      <c r="H24" s="24">
        <v>1</v>
      </c>
      <c r="I24" s="31">
        <f t="shared" si="2"/>
        <v>0.99943133352288882</v>
      </c>
    </row>
    <row r="25" spans="1:9" x14ac:dyDescent="0.25">
      <c r="A25" s="101" t="s">
        <v>45</v>
      </c>
      <c r="B25" s="27">
        <f>SUM(B5:B24)</f>
        <v>3490</v>
      </c>
      <c r="C25" s="27">
        <f>SUM(C5:C24)</f>
        <v>25</v>
      </c>
      <c r="D25" s="27">
        <f>SUM(D5:D24)</f>
        <v>2</v>
      </c>
      <c r="E25" s="27">
        <f>SUM(E5:E24)</f>
        <v>3517</v>
      </c>
      <c r="F25" s="32">
        <f>(B25+C25)/E25</f>
        <v>0.99943133352288882</v>
      </c>
      <c r="G25" s="25" t="str">
        <f t="shared" si="1"/>
        <v>Not Met</v>
      </c>
      <c r="H25" s="24">
        <v>1</v>
      </c>
      <c r="I25" s="31">
        <f t="shared" si="2"/>
        <v>0.99943133352288882</v>
      </c>
    </row>
    <row r="26" spans="1:9" x14ac:dyDescent="0.25">
      <c r="A26" s="29" t="s">
        <v>118</v>
      </c>
      <c r="B26" s="39"/>
      <c r="C26" s="49" t="s">
        <v>98</v>
      </c>
      <c r="D26" s="49"/>
      <c r="F26" s="50"/>
      <c r="G26" s="51"/>
      <c r="H26" s="52"/>
      <c r="I26" s="53"/>
    </row>
    <row r="27" spans="1:9" x14ac:dyDescent="0.25">
      <c r="A27" s="39" t="s">
        <v>19</v>
      </c>
      <c r="C27" s="39"/>
      <c r="D27" s="39"/>
    </row>
    <row r="29" spans="1:9" x14ac:dyDescent="0.25">
      <c r="F29" s="28" t="s">
        <v>98</v>
      </c>
    </row>
  </sheetData>
  <mergeCells count="2">
    <mergeCell ref="A2:I2"/>
    <mergeCell ref="A1:I1"/>
  </mergeCells>
  <phoneticPr fontId="3" type="noConversion"/>
  <hyperlinks>
    <hyperlink ref="A27" r:id="rId1" xr:uid="{00000000-0004-0000-0300-000000000000}"/>
    <hyperlink ref="A27:E27" r:id="rId2" display="This indicator is addressed more fully in the State Performance Plan (SPP) and the Annual Performance Report (APR)" xr:uid="{00000000-0004-0000-0300-000001000000}"/>
  </hyperlinks>
  <printOptions horizontalCentered="1"/>
  <pageMargins left="0.25" right="0.25" top="0.25" bottom="0.25" header="0" footer="0"/>
  <pageSetup scale="85" orientation="landscape" r:id="rId3"/>
  <headerFooter alignWithMargins="0"/>
  <webPublishItems count="1">
    <webPublishItem id="12770" divId="FFY05PublicReporting_12770" sourceType="sheet" destinationFile="C:\Documents and Settings\ridgwaya.DMR-B23\My Documents\SPP\SPP-APR Feb1 2007\Timely06.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28"/>
  <sheetViews>
    <sheetView zoomScaleNormal="100" workbookViewId="0">
      <selection activeCell="D33" sqref="D33"/>
    </sheetView>
  </sheetViews>
  <sheetFormatPr defaultColWidth="45.44140625" defaultRowHeight="13.2" x14ac:dyDescent="0.25"/>
  <cols>
    <col min="1" max="1" width="43.88671875" style="28" customWidth="1"/>
    <col min="2" max="2" width="28.44140625" style="28" customWidth="1"/>
    <col min="3" max="3" width="19.44140625" style="28" customWidth="1"/>
    <col min="4" max="4" width="22.5546875" style="28" customWidth="1"/>
    <col min="5" max="5" width="10.44140625" style="28" customWidth="1"/>
    <col min="6" max="6" width="14.44140625" style="28" bestFit="1" customWidth="1"/>
    <col min="7" max="7" width="17.5546875" style="28" customWidth="1"/>
    <col min="8" max="15" width="45.44140625" style="28"/>
    <col min="16" max="16384" width="45.44140625" style="2"/>
  </cols>
  <sheetData>
    <row r="1" spans="1:15" ht="15" customHeight="1" x14ac:dyDescent="0.25">
      <c r="A1" s="128" t="s">
        <v>112</v>
      </c>
      <c r="B1" s="128"/>
      <c r="C1" s="128"/>
      <c r="D1" s="128"/>
      <c r="E1" s="128"/>
      <c r="F1" s="128"/>
      <c r="G1" s="128"/>
    </row>
    <row r="2" spans="1:15" ht="39.75" customHeight="1" x14ac:dyDescent="0.25">
      <c r="A2" s="129" t="s">
        <v>13</v>
      </c>
      <c r="B2" s="130"/>
      <c r="C2" s="130"/>
      <c r="D2" s="130"/>
      <c r="E2" s="130"/>
      <c r="F2" s="130"/>
      <c r="G2" s="131"/>
    </row>
    <row r="3" spans="1:15" s="3" customFormat="1" ht="57.75" customHeight="1" x14ac:dyDescent="0.25">
      <c r="A3" s="38" t="s">
        <v>0</v>
      </c>
      <c r="B3" s="38" t="s">
        <v>48</v>
      </c>
      <c r="C3" s="38" t="s">
        <v>107</v>
      </c>
      <c r="D3" s="23" t="s">
        <v>29</v>
      </c>
      <c r="E3" s="23" t="s">
        <v>26</v>
      </c>
      <c r="F3" s="38" t="s">
        <v>109</v>
      </c>
      <c r="G3" s="38" t="s">
        <v>110</v>
      </c>
      <c r="H3" s="44"/>
      <c r="I3" s="44"/>
      <c r="J3" s="44"/>
      <c r="K3" s="44"/>
      <c r="L3" s="44"/>
      <c r="M3" s="44"/>
      <c r="N3" s="44"/>
      <c r="O3" s="44"/>
    </row>
    <row r="4" spans="1:15" x14ac:dyDescent="0.25">
      <c r="A4" s="98" t="s">
        <v>32</v>
      </c>
      <c r="B4" s="104">
        <v>141</v>
      </c>
      <c r="C4" s="104">
        <v>141</v>
      </c>
      <c r="D4" s="30">
        <f>B4/C4</f>
        <v>1</v>
      </c>
      <c r="E4" s="25" t="str">
        <f t="shared" ref="E4:E24" si="0">IF(D4&gt;=F4,"Met", "Not Met")</f>
        <v>Met</v>
      </c>
      <c r="F4" s="24">
        <v>0.95</v>
      </c>
      <c r="G4" s="31">
        <f t="shared" ref="G4:G24" si="1">+$D$24</f>
        <v>1</v>
      </c>
    </row>
    <row r="5" spans="1:15" x14ac:dyDescent="0.25">
      <c r="A5" s="98" t="s">
        <v>33</v>
      </c>
      <c r="B5" s="104">
        <v>35</v>
      </c>
      <c r="C5" s="104">
        <v>35</v>
      </c>
      <c r="D5" s="30">
        <f t="shared" ref="D5:D23" si="2">B5/C5</f>
        <v>1</v>
      </c>
      <c r="E5" s="25" t="str">
        <f t="shared" si="0"/>
        <v>Met</v>
      </c>
      <c r="F5" s="24">
        <v>0.95</v>
      </c>
      <c r="G5" s="31">
        <f t="shared" si="1"/>
        <v>1</v>
      </c>
    </row>
    <row r="6" spans="1:15" x14ac:dyDescent="0.25">
      <c r="A6" s="98" t="s">
        <v>34</v>
      </c>
      <c r="B6" s="104">
        <v>689</v>
      </c>
      <c r="C6" s="104">
        <v>689</v>
      </c>
      <c r="D6" s="30">
        <f t="shared" si="2"/>
        <v>1</v>
      </c>
      <c r="E6" s="25" t="str">
        <f t="shared" si="0"/>
        <v>Met</v>
      </c>
      <c r="F6" s="24">
        <v>0.95</v>
      </c>
      <c r="G6" s="31">
        <f t="shared" si="1"/>
        <v>1</v>
      </c>
    </row>
    <row r="7" spans="1:15" x14ac:dyDescent="0.25">
      <c r="A7" s="98" t="s">
        <v>73</v>
      </c>
      <c r="B7" s="104">
        <v>673</v>
      </c>
      <c r="C7" s="104">
        <v>673</v>
      </c>
      <c r="D7" s="30">
        <f t="shared" si="2"/>
        <v>1</v>
      </c>
      <c r="E7" s="25" t="str">
        <f t="shared" si="0"/>
        <v>Met</v>
      </c>
      <c r="F7" s="24">
        <v>0.95</v>
      </c>
      <c r="G7" s="31">
        <f t="shared" si="1"/>
        <v>1</v>
      </c>
    </row>
    <row r="8" spans="1:15" x14ac:dyDescent="0.25">
      <c r="A8" s="98" t="s">
        <v>35</v>
      </c>
      <c r="B8" s="104">
        <v>372</v>
      </c>
      <c r="C8" s="104">
        <v>372</v>
      </c>
      <c r="D8" s="30">
        <f t="shared" si="2"/>
        <v>1</v>
      </c>
      <c r="E8" s="25" t="str">
        <f t="shared" si="0"/>
        <v>Met</v>
      </c>
      <c r="F8" s="24">
        <v>0.95</v>
      </c>
      <c r="G8" s="31">
        <f t="shared" si="1"/>
        <v>1</v>
      </c>
    </row>
    <row r="9" spans="1:15" x14ac:dyDescent="0.25">
      <c r="A9" s="98" t="s">
        <v>49</v>
      </c>
      <c r="B9" s="104">
        <v>46</v>
      </c>
      <c r="C9" s="104">
        <v>46</v>
      </c>
      <c r="D9" s="30">
        <f t="shared" si="2"/>
        <v>1</v>
      </c>
      <c r="E9" s="25" t="str">
        <f t="shared" si="0"/>
        <v>Met</v>
      </c>
      <c r="F9" s="24">
        <v>0.95</v>
      </c>
      <c r="G9" s="31">
        <f t="shared" si="1"/>
        <v>1</v>
      </c>
    </row>
    <row r="10" spans="1:15" x14ac:dyDescent="0.25">
      <c r="A10" s="98" t="s">
        <v>36</v>
      </c>
      <c r="B10" s="104">
        <v>186</v>
      </c>
      <c r="C10" s="104">
        <v>186</v>
      </c>
      <c r="D10" s="30">
        <f t="shared" si="2"/>
        <v>1</v>
      </c>
      <c r="E10" s="25" t="str">
        <f t="shared" si="0"/>
        <v>Met</v>
      </c>
      <c r="F10" s="24">
        <v>0.95</v>
      </c>
      <c r="G10" s="31">
        <f t="shared" si="1"/>
        <v>1</v>
      </c>
    </row>
    <row r="11" spans="1:15" x14ac:dyDescent="0.25">
      <c r="A11" s="98" t="s">
        <v>37</v>
      </c>
      <c r="B11" s="104">
        <v>517</v>
      </c>
      <c r="C11" s="104">
        <v>517</v>
      </c>
      <c r="D11" s="30">
        <f t="shared" si="2"/>
        <v>1</v>
      </c>
      <c r="E11" s="25" t="str">
        <f t="shared" si="0"/>
        <v>Met</v>
      </c>
      <c r="F11" s="24">
        <v>0.95</v>
      </c>
      <c r="G11" s="31">
        <f t="shared" si="1"/>
        <v>1</v>
      </c>
    </row>
    <row r="12" spans="1:15" x14ac:dyDescent="0.25">
      <c r="A12" s="98" t="s">
        <v>38</v>
      </c>
      <c r="B12" s="104">
        <v>156</v>
      </c>
      <c r="C12" s="104">
        <v>156</v>
      </c>
      <c r="D12" s="30">
        <f t="shared" si="2"/>
        <v>1</v>
      </c>
      <c r="E12" s="25" t="str">
        <f t="shared" si="0"/>
        <v>Met</v>
      </c>
      <c r="F12" s="24">
        <v>0.95</v>
      </c>
      <c r="G12" s="31">
        <f t="shared" si="1"/>
        <v>1</v>
      </c>
    </row>
    <row r="13" spans="1:15" x14ac:dyDescent="0.25">
      <c r="A13" s="98" t="s">
        <v>39</v>
      </c>
      <c r="B13" s="104">
        <v>23</v>
      </c>
      <c r="C13" s="104">
        <v>23</v>
      </c>
      <c r="D13" s="30">
        <f t="shared" si="2"/>
        <v>1</v>
      </c>
      <c r="E13" s="25" t="str">
        <f t="shared" si="0"/>
        <v>Met</v>
      </c>
      <c r="F13" s="24">
        <v>0.95</v>
      </c>
      <c r="G13" s="31">
        <f t="shared" si="1"/>
        <v>1</v>
      </c>
    </row>
    <row r="14" spans="1:15" x14ac:dyDescent="0.25">
      <c r="A14" s="98" t="s">
        <v>50</v>
      </c>
      <c r="B14" s="104">
        <v>209</v>
      </c>
      <c r="C14" s="104">
        <v>209</v>
      </c>
      <c r="D14" s="30">
        <f t="shared" si="2"/>
        <v>1</v>
      </c>
      <c r="E14" s="25" t="str">
        <f t="shared" si="0"/>
        <v>Met</v>
      </c>
      <c r="F14" s="24">
        <v>0.95</v>
      </c>
      <c r="G14" s="31">
        <f t="shared" si="1"/>
        <v>1</v>
      </c>
    </row>
    <row r="15" spans="1:15" x14ac:dyDescent="0.25">
      <c r="A15" s="98" t="s">
        <v>51</v>
      </c>
      <c r="B15" s="104">
        <v>61</v>
      </c>
      <c r="C15" s="104">
        <v>61</v>
      </c>
      <c r="D15" s="30">
        <f t="shared" si="2"/>
        <v>1</v>
      </c>
      <c r="E15" s="25" t="str">
        <f>IF(D15&gt;=F15,"Met", "Not Met")</f>
        <v>Met</v>
      </c>
      <c r="F15" s="24">
        <v>0.95</v>
      </c>
      <c r="G15" s="31">
        <f t="shared" si="1"/>
        <v>1</v>
      </c>
    </row>
    <row r="16" spans="1:15" x14ac:dyDescent="0.25">
      <c r="A16" s="98" t="s">
        <v>105</v>
      </c>
      <c r="B16" s="104">
        <v>348</v>
      </c>
      <c r="C16" s="104">
        <v>348</v>
      </c>
      <c r="D16" s="30">
        <f t="shared" si="2"/>
        <v>1</v>
      </c>
      <c r="E16" s="25" t="str">
        <f t="shared" si="0"/>
        <v>Met</v>
      </c>
      <c r="F16" s="24">
        <v>0.95</v>
      </c>
      <c r="G16" s="31">
        <f t="shared" si="1"/>
        <v>1</v>
      </c>
    </row>
    <row r="17" spans="1:7" x14ac:dyDescent="0.25">
      <c r="A17" s="98" t="s">
        <v>40</v>
      </c>
      <c r="B17" s="104">
        <v>283</v>
      </c>
      <c r="C17" s="104">
        <v>283</v>
      </c>
      <c r="D17" s="30">
        <f t="shared" si="2"/>
        <v>1</v>
      </c>
      <c r="E17" s="25" t="str">
        <f t="shared" si="0"/>
        <v>Met</v>
      </c>
      <c r="F17" s="24">
        <v>0.95</v>
      </c>
      <c r="G17" s="31">
        <f t="shared" si="1"/>
        <v>1</v>
      </c>
    </row>
    <row r="18" spans="1:7" x14ac:dyDescent="0.25">
      <c r="A18" s="98" t="s">
        <v>106</v>
      </c>
      <c r="B18" s="104">
        <v>173</v>
      </c>
      <c r="C18" s="104">
        <v>173</v>
      </c>
      <c r="D18" s="30">
        <f t="shared" si="2"/>
        <v>1</v>
      </c>
      <c r="E18" s="25" t="str">
        <f t="shared" si="0"/>
        <v>Met</v>
      </c>
      <c r="F18" s="24">
        <v>0.95</v>
      </c>
      <c r="G18" s="31">
        <f t="shared" si="1"/>
        <v>1</v>
      </c>
    </row>
    <row r="19" spans="1:7" x14ac:dyDescent="0.25">
      <c r="A19" s="98" t="s">
        <v>41</v>
      </c>
      <c r="B19" s="104">
        <v>87</v>
      </c>
      <c r="C19" s="104">
        <v>87</v>
      </c>
      <c r="D19" s="30">
        <f t="shared" si="2"/>
        <v>1</v>
      </c>
      <c r="E19" s="25" t="str">
        <f t="shared" si="0"/>
        <v>Met</v>
      </c>
      <c r="F19" s="24">
        <v>0.95</v>
      </c>
      <c r="G19" s="31">
        <f t="shared" si="1"/>
        <v>1</v>
      </c>
    </row>
    <row r="20" spans="1:7" x14ac:dyDescent="0.25">
      <c r="A20" s="98" t="s">
        <v>42</v>
      </c>
      <c r="B20" s="104">
        <v>121</v>
      </c>
      <c r="C20" s="104">
        <v>121</v>
      </c>
      <c r="D20" s="30">
        <f t="shared" si="2"/>
        <v>1</v>
      </c>
      <c r="E20" s="25" t="str">
        <f t="shared" si="0"/>
        <v>Met</v>
      </c>
      <c r="F20" s="24">
        <v>0.95</v>
      </c>
      <c r="G20" s="31">
        <f t="shared" si="1"/>
        <v>1</v>
      </c>
    </row>
    <row r="21" spans="1:7" x14ac:dyDescent="0.25">
      <c r="A21" s="98" t="s">
        <v>52</v>
      </c>
      <c r="B21" s="104">
        <v>1017</v>
      </c>
      <c r="C21" s="104">
        <v>1017</v>
      </c>
      <c r="D21" s="30">
        <f t="shared" si="2"/>
        <v>1</v>
      </c>
      <c r="E21" s="25" t="str">
        <f t="shared" si="0"/>
        <v>Met</v>
      </c>
      <c r="F21" s="24">
        <v>0.95</v>
      </c>
      <c r="G21" s="31">
        <f t="shared" si="1"/>
        <v>1</v>
      </c>
    </row>
    <row r="22" spans="1:7" x14ac:dyDescent="0.25">
      <c r="A22" s="98" t="s">
        <v>53</v>
      </c>
      <c r="B22" s="104">
        <v>641</v>
      </c>
      <c r="C22" s="104">
        <v>641</v>
      </c>
      <c r="D22" s="30">
        <f t="shared" si="2"/>
        <v>1</v>
      </c>
      <c r="E22" s="25" t="str">
        <f t="shared" si="0"/>
        <v>Met</v>
      </c>
      <c r="F22" s="24">
        <v>0.95</v>
      </c>
      <c r="G22" s="31">
        <f t="shared" si="1"/>
        <v>1</v>
      </c>
    </row>
    <row r="23" spans="1:7" x14ac:dyDescent="0.25">
      <c r="A23" s="98" t="s">
        <v>43</v>
      </c>
      <c r="B23" s="104">
        <v>256</v>
      </c>
      <c r="C23" s="104">
        <v>256</v>
      </c>
      <c r="D23" s="30">
        <f t="shared" si="2"/>
        <v>1</v>
      </c>
      <c r="E23" s="25" t="str">
        <f t="shared" si="0"/>
        <v>Met</v>
      </c>
      <c r="F23" s="24">
        <v>0.95</v>
      </c>
      <c r="G23" s="31">
        <f t="shared" si="1"/>
        <v>1</v>
      </c>
    </row>
    <row r="24" spans="1:7" x14ac:dyDescent="0.25">
      <c r="A24" s="101" t="s">
        <v>45</v>
      </c>
      <c r="B24" s="64">
        <f>SUM(B4:B23)</f>
        <v>6034</v>
      </c>
      <c r="C24" s="64">
        <f>SUM(C4:C23)</f>
        <v>6034</v>
      </c>
      <c r="D24" s="30">
        <f>B24/C24</f>
        <v>1</v>
      </c>
      <c r="E24" s="25" t="str">
        <f t="shared" si="0"/>
        <v>Met</v>
      </c>
      <c r="F24" s="24">
        <v>0.95</v>
      </c>
      <c r="G24" s="31">
        <f t="shared" si="1"/>
        <v>1</v>
      </c>
    </row>
    <row r="25" spans="1:7" ht="12.75" customHeight="1" x14ac:dyDescent="0.25">
      <c r="A25" s="70" t="s">
        <v>57</v>
      </c>
      <c r="B25" s="39"/>
      <c r="C25" s="39"/>
      <c r="D25" s="70"/>
      <c r="E25" s="70"/>
      <c r="F25" s="70"/>
      <c r="G25" s="70"/>
    </row>
    <row r="26" spans="1:7" x14ac:dyDescent="0.25">
      <c r="A26" s="39" t="s">
        <v>19</v>
      </c>
      <c r="B26" s="62"/>
      <c r="C26" s="62"/>
      <c r="D26" s="39"/>
      <c r="E26" s="39"/>
      <c r="F26" s="39"/>
      <c r="G26" s="39"/>
    </row>
    <row r="27" spans="1:7" x14ac:dyDescent="0.25">
      <c r="A27" s="29" t="s">
        <v>98</v>
      </c>
      <c r="D27" s="62"/>
      <c r="E27" s="29"/>
      <c r="F27" s="29"/>
      <c r="G27" s="29"/>
    </row>
    <row r="28" spans="1:7" x14ac:dyDescent="0.25">
      <c r="A28" s="46" t="s">
        <v>98</v>
      </c>
    </row>
  </sheetData>
  <sortState xmlns:xlrd2="http://schemas.microsoft.com/office/spreadsheetml/2017/richdata2" ref="A1:G27">
    <sortCondition ref="A5:A37"/>
  </sortState>
  <mergeCells count="2">
    <mergeCell ref="A1:G1"/>
    <mergeCell ref="A2:G2"/>
  </mergeCells>
  <phoneticPr fontId="3" type="noConversion"/>
  <hyperlinks>
    <hyperlink ref="A26:G26" r:id="rId1" display="This indicator is addressed more fully in the State Performance Plan (SPP) and the Annual Performance Report (APR)" xr:uid="{00000000-0004-0000-0400-000000000000}"/>
    <hyperlink ref="A25:F25" r:id="rId2" display="*Based on 12/1/2007 Table 1A: &quot;all eligible children &quot; data available at  Birth23.org &gt; Quality Assurance &gt; Child Count Data &gt; 2007" xr:uid="{00000000-0004-0000-0400-000001000000}"/>
    <hyperlink ref="A25:G25" r:id="rId3" display="*IDEA Section 618 2012 Child Count Section A at Birth23.org &gt; How Are we Doing? &gt; IDEA 618 Child Count Data &gt; 2012" xr:uid="{00000000-0004-0000-0400-000002000000}"/>
  </hyperlinks>
  <printOptions horizontalCentered="1"/>
  <pageMargins left="0.25" right="0.25" top="0.25" bottom="0.25" header="0" footer="0"/>
  <pageSetup scale="87" orientation="landscape" r:id="rId4"/>
  <headerFooter alignWithMargins="0"/>
  <webPublishItems count="1">
    <webPublishItem id="9859" divId="FFY05-Public Reporting_9859" sourceType="sheet" destinationFile="C:\Documents and Settings\ridgwaya.DMR-B23\My Documents\SPP\SPP-APR Feb1 2007\Public Reporting\settings06.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BK27"/>
  <sheetViews>
    <sheetView zoomScaleNormal="100" workbookViewId="0">
      <pane xSplit="1" ySplit="2" topLeftCell="B3" activePane="bottomRight" state="frozen"/>
      <selection activeCell="D33" sqref="D33"/>
      <selection pane="topRight" activeCell="D33" sqref="D33"/>
      <selection pane="bottomLeft" activeCell="D33" sqref="D33"/>
      <selection pane="bottomRight" activeCell="D33" sqref="D33"/>
    </sheetView>
  </sheetViews>
  <sheetFormatPr defaultColWidth="9.44140625" defaultRowHeight="13.8" x14ac:dyDescent="0.25"/>
  <cols>
    <col min="1" max="1" width="43.88671875" style="42" customWidth="1"/>
    <col min="2" max="2" width="48.109375" style="28" customWidth="1"/>
    <col min="3" max="3" width="14.44140625" style="28" customWidth="1"/>
    <col min="4" max="4" width="11.5546875" style="28" bestFit="1" customWidth="1"/>
    <col min="5" max="5" width="28.44140625" style="28" customWidth="1"/>
    <col min="6" max="6" width="15.44140625" style="28" customWidth="1"/>
    <col min="7" max="7" width="13.5546875" style="28" customWidth="1"/>
    <col min="8" max="8" width="15.44140625" style="28" customWidth="1"/>
    <col min="9" max="63" width="9.44140625" style="28"/>
    <col min="64" max="16384" width="9.44140625" style="2"/>
  </cols>
  <sheetData>
    <row r="1" spans="1:63" ht="15" x14ac:dyDescent="0.25">
      <c r="A1" s="132" t="s">
        <v>112</v>
      </c>
      <c r="B1" s="133"/>
      <c r="C1" s="133"/>
      <c r="D1" s="133"/>
      <c r="E1" s="133"/>
      <c r="F1" s="133"/>
      <c r="G1" s="133"/>
      <c r="H1" s="134"/>
    </row>
    <row r="2" spans="1:63" ht="15.6" x14ac:dyDescent="0.25">
      <c r="A2" s="135" t="s">
        <v>22</v>
      </c>
      <c r="B2" s="135"/>
      <c r="C2" s="135"/>
      <c r="D2" s="135"/>
      <c r="E2" s="135"/>
      <c r="F2" s="135"/>
      <c r="G2" s="135"/>
      <c r="H2" s="135"/>
    </row>
    <row r="3" spans="1:63" s="11" customFormat="1" ht="52.8" x14ac:dyDescent="0.25">
      <c r="A3" s="38" t="s">
        <v>0</v>
      </c>
      <c r="B3" s="38" t="s">
        <v>31</v>
      </c>
      <c r="C3" s="38" t="s">
        <v>117</v>
      </c>
      <c r="D3" s="38" t="s">
        <v>46</v>
      </c>
      <c r="E3" s="38" t="s">
        <v>30</v>
      </c>
      <c r="F3" s="38" t="s">
        <v>117</v>
      </c>
      <c r="G3" s="38" t="s">
        <v>46</v>
      </c>
      <c r="H3" s="38" t="s">
        <v>63</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row>
    <row r="4" spans="1:63" s="7" customFormat="1" ht="13.2" x14ac:dyDescent="0.25">
      <c r="A4" s="98" t="s">
        <v>32</v>
      </c>
      <c r="B4" s="57">
        <v>0.82905982905982911</v>
      </c>
      <c r="C4" s="57">
        <v>0.74</v>
      </c>
      <c r="D4" s="57" t="str">
        <f t="shared" ref="D4:D24" si="0">IF(B4&gt;=C4,"Met", "Not Met")</f>
        <v>Met</v>
      </c>
      <c r="E4" s="102">
        <v>0.58974358974358976</v>
      </c>
      <c r="F4" s="54">
        <v>0.6</v>
      </c>
      <c r="G4" s="54" t="str">
        <f t="shared" ref="G4:G24" si="1">IF(E4&gt;=F4,"Met", "Not Met")</f>
        <v>Not Met</v>
      </c>
      <c r="H4" s="94">
        <v>117</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row>
    <row r="5" spans="1:63" s="7" customFormat="1" ht="13.2" x14ac:dyDescent="0.25">
      <c r="A5" s="98" t="s">
        <v>33</v>
      </c>
      <c r="B5" s="57">
        <v>0.18181818181818182</v>
      </c>
      <c r="C5" s="57">
        <v>0.74</v>
      </c>
      <c r="D5" s="57" t="str">
        <f t="shared" si="0"/>
        <v>Not Met</v>
      </c>
      <c r="E5" s="102">
        <v>0.81818181818181823</v>
      </c>
      <c r="F5" s="54">
        <v>0.6</v>
      </c>
      <c r="G5" s="54" t="str">
        <f t="shared" si="1"/>
        <v>Met</v>
      </c>
      <c r="H5" s="94">
        <v>11</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row>
    <row r="6" spans="1:63" s="7" customFormat="1" ht="13.2" x14ac:dyDescent="0.25">
      <c r="A6" s="98" t="s">
        <v>34</v>
      </c>
      <c r="B6" s="57">
        <v>0.6588235294117647</v>
      </c>
      <c r="C6" s="57">
        <v>0.74</v>
      </c>
      <c r="D6" s="57" t="str">
        <f t="shared" si="0"/>
        <v>Not Met</v>
      </c>
      <c r="E6" s="102">
        <v>0.59763313609467461</v>
      </c>
      <c r="F6" s="54">
        <v>0.6</v>
      </c>
      <c r="G6" s="54" t="str">
        <f t="shared" si="1"/>
        <v>Not Met</v>
      </c>
      <c r="H6" s="94">
        <v>170</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row>
    <row r="7" spans="1:63" s="7" customFormat="1" ht="13.2" x14ac:dyDescent="0.25">
      <c r="A7" s="98" t="s">
        <v>73</v>
      </c>
      <c r="B7" s="57">
        <v>0.74848484848484853</v>
      </c>
      <c r="C7" s="57">
        <v>0.74</v>
      </c>
      <c r="D7" s="57" t="str">
        <f t="shared" si="0"/>
        <v>Met</v>
      </c>
      <c r="E7" s="102">
        <v>0.60060975609756095</v>
      </c>
      <c r="F7" s="54">
        <v>0.6</v>
      </c>
      <c r="G7" s="54" t="str">
        <f t="shared" si="1"/>
        <v>Met</v>
      </c>
      <c r="H7" s="94">
        <v>330</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3" s="7" customFormat="1" ht="13.2" x14ac:dyDescent="0.25">
      <c r="A8" s="98" t="s">
        <v>35</v>
      </c>
      <c r="B8" s="57">
        <v>0.86086956521739133</v>
      </c>
      <c r="C8" s="57">
        <v>0.74</v>
      </c>
      <c r="D8" s="57" t="str">
        <f t="shared" si="0"/>
        <v>Met</v>
      </c>
      <c r="E8" s="102">
        <v>0.62173913043478257</v>
      </c>
      <c r="F8" s="54">
        <v>0.6</v>
      </c>
      <c r="G8" s="54" t="str">
        <f t="shared" si="1"/>
        <v>Met</v>
      </c>
      <c r="H8" s="94">
        <v>230</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row>
    <row r="9" spans="1:63" s="7" customFormat="1" ht="13.2" x14ac:dyDescent="0.25">
      <c r="A9" s="98" t="s">
        <v>49</v>
      </c>
      <c r="B9" s="57">
        <v>0.45454545454545453</v>
      </c>
      <c r="C9" s="57">
        <v>0.74</v>
      </c>
      <c r="D9" s="57" t="str">
        <f t="shared" si="0"/>
        <v>Not Met</v>
      </c>
      <c r="E9" s="102">
        <v>0.72727272727272729</v>
      </c>
      <c r="F9" s="54">
        <v>0.6</v>
      </c>
      <c r="G9" s="54" t="str">
        <f t="shared" si="1"/>
        <v>Met</v>
      </c>
      <c r="H9" s="94">
        <v>22</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s="7" customFormat="1" ht="13.2" x14ac:dyDescent="0.25">
      <c r="A10" s="98" t="s">
        <v>36</v>
      </c>
      <c r="B10" s="57">
        <v>0.72033898305084743</v>
      </c>
      <c r="C10" s="57">
        <v>0.74</v>
      </c>
      <c r="D10" s="57" t="str">
        <f t="shared" si="0"/>
        <v>Not Met</v>
      </c>
      <c r="E10" s="102">
        <v>0.55084745762711862</v>
      </c>
      <c r="F10" s="54">
        <v>0.6</v>
      </c>
      <c r="G10" s="54" t="str">
        <f t="shared" si="1"/>
        <v>Not Met</v>
      </c>
      <c r="H10" s="94">
        <v>118</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s="7" customFormat="1" ht="13.2" x14ac:dyDescent="0.25">
      <c r="A11" s="98" t="s">
        <v>37</v>
      </c>
      <c r="B11" s="57">
        <v>0.77878787878787881</v>
      </c>
      <c r="C11" s="57">
        <v>0.74</v>
      </c>
      <c r="D11" s="57" t="str">
        <f t="shared" si="0"/>
        <v>Met</v>
      </c>
      <c r="E11" s="102">
        <v>0.53048780487804881</v>
      </c>
      <c r="F11" s="54">
        <v>0.6</v>
      </c>
      <c r="G11" s="54" t="str">
        <f t="shared" si="1"/>
        <v>Not Met</v>
      </c>
      <c r="H11" s="94">
        <v>330</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row>
    <row r="12" spans="1:63" s="7" customFormat="1" ht="13.2" x14ac:dyDescent="0.25">
      <c r="A12" s="98" t="s">
        <v>38</v>
      </c>
      <c r="B12" s="57">
        <v>0.69411764705882351</v>
      </c>
      <c r="C12" s="57">
        <v>0.74</v>
      </c>
      <c r="D12" s="57" t="str">
        <f t="shared" si="0"/>
        <v>Not Met</v>
      </c>
      <c r="E12" s="102">
        <v>0.63529411764705879</v>
      </c>
      <c r="F12" s="54">
        <v>0.6</v>
      </c>
      <c r="G12" s="54" t="str">
        <f t="shared" si="1"/>
        <v>Met</v>
      </c>
      <c r="H12" s="94">
        <v>85</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row>
    <row r="13" spans="1:63" s="7" customFormat="1" ht="13.2" x14ac:dyDescent="0.25">
      <c r="A13" s="98" t="s">
        <v>39</v>
      </c>
      <c r="B13" s="57">
        <v>0.25</v>
      </c>
      <c r="C13" s="57">
        <v>0.74</v>
      </c>
      <c r="D13" s="57" t="str">
        <f t="shared" si="0"/>
        <v>Not Met</v>
      </c>
      <c r="E13" s="102">
        <v>1</v>
      </c>
      <c r="F13" s="54">
        <v>0.6</v>
      </c>
      <c r="G13" s="54" t="str">
        <f t="shared" si="1"/>
        <v>Met</v>
      </c>
      <c r="H13" s="94">
        <v>4</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row>
    <row r="14" spans="1:63" s="7" customFormat="1" ht="13.2" x14ac:dyDescent="0.25">
      <c r="A14" s="98" t="s">
        <v>50</v>
      </c>
      <c r="B14" s="57">
        <v>0.80508474576271183</v>
      </c>
      <c r="C14" s="57">
        <v>0.74</v>
      </c>
      <c r="D14" s="57" t="str">
        <f t="shared" si="0"/>
        <v>Met</v>
      </c>
      <c r="E14" s="102">
        <v>0.65254237288135597</v>
      </c>
      <c r="F14" s="54">
        <v>0.6</v>
      </c>
      <c r="G14" s="54" t="str">
        <f t="shared" si="1"/>
        <v>Met</v>
      </c>
      <c r="H14" s="94">
        <v>118</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row>
    <row r="15" spans="1:63" s="7" customFormat="1" ht="13.2" x14ac:dyDescent="0.25">
      <c r="A15" s="98" t="s">
        <v>51</v>
      </c>
      <c r="B15" s="57">
        <v>0.88888888888888884</v>
      </c>
      <c r="C15" s="57">
        <v>0.74</v>
      </c>
      <c r="D15" s="57" t="str">
        <f t="shared" si="0"/>
        <v>Met</v>
      </c>
      <c r="E15" s="102">
        <v>0.48148148148148145</v>
      </c>
      <c r="F15" s="54">
        <v>0.6</v>
      </c>
      <c r="G15" s="54" t="str">
        <f t="shared" si="1"/>
        <v>Not Met</v>
      </c>
      <c r="H15" s="94">
        <v>27</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row>
    <row r="16" spans="1:63" s="7" customFormat="1" ht="13.2" x14ac:dyDescent="0.25">
      <c r="A16" s="98" t="s">
        <v>105</v>
      </c>
      <c r="B16" s="57">
        <v>0.77489177489177485</v>
      </c>
      <c r="C16" s="57">
        <v>0.74</v>
      </c>
      <c r="D16" s="57" t="str">
        <f t="shared" si="0"/>
        <v>Met</v>
      </c>
      <c r="E16" s="102">
        <v>0.61904761904761907</v>
      </c>
      <c r="F16" s="54">
        <v>0.6</v>
      </c>
      <c r="G16" s="54" t="str">
        <f t="shared" si="1"/>
        <v>Met</v>
      </c>
      <c r="H16" s="94">
        <v>231</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row>
    <row r="17" spans="1:63" s="7" customFormat="1" ht="13.2" x14ac:dyDescent="0.25">
      <c r="A17" s="98" t="s">
        <v>40</v>
      </c>
      <c r="B17" s="57">
        <v>0.8741721854304636</v>
      </c>
      <c r="C17" s="57">
        <v>0.74</v>
      </c>
      <c r="D17" s="57" t="str">
        <f t="shared" si="0"/>
        <v>Met</v>
      </c>
      <c r="E17" s="102">
        <v>0.45033112582781459</v>
      </c>
      <c r="F17" s="54">
        <v>0.6</v>
      </c>
      <c r="G17" s="54" t="str">
        <f t="shared" si="1"/>
        <v>Not Met</v>
      </c>
      <c r="H17" s="94">
        <v>151</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row>
    <row r="18" spans="1:63" s="7" customFormat="1" ht="13.2" x14ac:dyDescent="0.25">
      <c r="A18" s="98" t="s">
        <v>106</v>
      </c>
      <c r="B18" s="57">
        <v>0.84057971014492749</v>
      </c>
      <c r="C18" s="57">
        <v>0.74</v>
      </c>
      <c r="D18" s="57" t="str">
        <f t="shared" si="0"/>
        <v>Met</v>
      </c>
      <c r="E18" s="102">
        <v>0.42424242424242425</v>
      </c>
      <c r="F18" s="54">
        <v>0.6</v>
      </c>
      <c r="G18" s="54" t="str">
        <f t="shared" si="1"/>
        <v>Not Met</v>
      </c>
      <c r="H18" s="94">
        <v>69</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row>
    <row r="19" spans="1:63" s="7" customFormat="1" ht="13.2" x14ac:dyDescent="0.25">
      <c r="A19" s="98" t="s">
        <v>41</v>
      </c>
      <c r="B19" s="57">
        <v>0.66</v>
      </c>
      <c r="C19" s="57">
        <v>0.74</v>
      </c>
      <c r="D19" s="57" t="str">
        <f t="shared" si="0"/>
        <v>Not Met</v>
      </c>
      <c r="E19" s="102">
        <v>0.72</v>
      </c>
      <c r="F19" s="54">
        <v>0.6</v>
      </c>
      <c r="G19" s="54" t="str">
        <f t="shared" si="1"/>
        <v>Met</v>
      </c>
      <c r="H19" s="94">
        <v>50</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row>
    <row r="20" spans="1:63" s="7" customFormat="1" ht="13.2" x14ac:dyDescent="0.25">
      <c r="A20" s="98" t="s">
        <v>42</v>
      </c>
      <c r="B20" s="57">
        <v>0.68674698795180722</v>
      </c>
      <c r="C20" s="57">
        <v>0.74</v>
      </c>
      <c r="D20" s="57" t="str">
        <f t="shared" si="0"/>
        <v>Not Met</v>
      </c>
      <c r="E20" s="102">
        <v>0.5662650602409639</v>
      </c>
      <c r="F20" s="54">
        <v>0.6</v>
      </c>
      <c r="G20" s="54" t="str">
        <f t="shared" si="1"/>
        <v>Not Met</v>
      </c>
      <c r="H20" s="94">
        <v>83</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row>
    <row r="21" spans="1:63" s="7" customFormat="1" ht="13.2" x14ac:dyDescent="0.25">
      <c r="A21" s="98" t="s">
        <v>52</v>
      </c>
      <c r="B21" s="57">
        <v>0.72693032015065917</v>
      </c>
      <c r="C21" s="57">
        <v>0.74</v>
      </c>
      <c r="D21" s="57" t="str">
        <f t="shared" si="0"/>
        <v>Not Met</v>
      </c>
      <c r="E21" s="102">
        <v>0.54716981132075471</v>
      </c>
      <c r="F21" s="54">
        <v>0.6</v>
      </c>
      <c r="G21" s="54" t="str">
        <f t="shared" si="1"/>
        <v>Not Met</v>
      </c>
      <c r="H21" s="94">
        <v>531</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row>
    <row r="22" spans="1:63" s="7" customFormat="1" ht="13.2" x14ac:dyDescent="0.25">
      <c r="A22" s="98" t="s">
        <v>53</v>
      </c>
      <c r="B22" s="57">
        <v>0.54340836012861737</v>
      </c>
      <c r="C22" s="57">
        <v>0.74</v>
      </c>
      <c r="D22" s="57" t="str">
        <f t="shared" si="0"/>
        <v>Not Met</v>
      </c>
      <c r="E22" s="102">
        <v>0.72815533980582525</v>
      </c>
      <c r="F22" s="54">
        <v>0.6</v>
      </c>
      <c r="G22" s="54" t="str">
        <f t="shared" si="1"/>
        <v>Met</v>
      </c>
      <c r="H22" s="94">
        <v>311</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row>
    <row r="23" spans="1:63" s="7" customFormat="1" ht="13.2" x14ac:dyDescent="0.25">
      <c r="A23" s="98" t="s">
        <v>43</v>
      </c>
      <c r="B23" s="57">
        <v>0.70121951219512191</v>
      </c>
      <c r="C23" s="57">
        <v>0.74</v>
      </c>
      <c r="D23" s="57" t="str">
        <f t="shared" si="0"/>
        <v>Not Met</v>
      </c>
      <c r="E23" s="102">
        <v>0.62893081761006286</v>
      </c>
      <c r="F23" s="54">
        <v>0.6</v>
      </c>
      <c r="G23" s="54" t="str">
        <f t="shared" si="1"/>
        <v>Met</v>
      </c>
      <c r="H23" s="94">
        <v>164</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row>
    <row r="24" spans="1:63" s="7" customFormat="1" ht="13.2" x14ac:dyDescent="0.25">
      <c r="A24" s="101" t="s">
        <v>45</v>
      </c>
      <c r="B24" s="57">
        <v>0.73477157360406087</v>
      </c>
      <c r="C24" s="57">
        <v>0.74</v>
      </c>
      <c r="D24" s="57" t="str">
        <f t="shared" si="0"/>
        <v>Not Met</v>
      </c>
      <c r="E24" s="34">
        <v>0.59279336734693877</v>
      </c>
      <c r="F24" s="54">
        <v>0.6</v>
      </c>
      <c r="G24" s="54" t="str">
        <f t="shared" si="1"/>
        <v>Not Met</v>
      </c>
      <c r="H24" s="95">
        <v>3153</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row>
    <row r="25" spans="1:63" s="9" customFormat="1" x14ac:dyDescent="0.25">
      <c r="A25" s="65" t="s">
        <v>19</v>
      </c>
      <c r="B25" s="28"/>
      <c r="C25" s="28"/>
      <c r="D25" s="28"/>
      <c r="E25" s="28"/>
      <c r="F25" s="28"/>
      <c r="G25" s="28"/>
      <c r="H25" s="28"/>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row>
    <row r="26" spans="1:63" ht="13.2" x14ac:dyDescent="0.25">
      <c r="A26" s="29"/>
    </row>
    <row r="27" spans="1:63" ht="13.2" x14ac:dyDescent="0.25">
      <c r="A27" s="46"/>
    </row>
  </sheetData>
  <sortState xmlns:xlrd2="http://schemas.microsoft.com/office/spreadsheetml/2017/richdata2" ref="A5:IS35">
    <sortCondition ref="A4:A35"/>
  </sortState>
  <mergeCells count="2">
    <mergeCell ref="A1:H1"/>
    <mergeCell ref="A2:H2"/>
  </mergeCells>
  <phoneticPr fontId="3" type="noConversion"/>
  <hyperlinks>
    <hyperlink ref="A25:G25" r:id="rId1" display="This indicator is addressed more fully in the State Performance Plan (SPP) and the Annual Performance Report (APR)" xr:uid="{00000000-0004-0000-0500-000000000000}"/>
  </hyperlinks>
  <printOptions horizontalCentered="1"/>
  <pageMargins left="0.25" right="0.25" top="0.25" bottom="0.25" header="0" footer="0"/>
  <pageSetup scale="71" orientation="landscape" r:id="rId2"/>
  <headerFooter alignWithMargins="0"/>
  <webPublishItems count="1">
    <webPublishItem id="13524" divId="FFY05PublicReporting_13524" sourceType="sheet" destinationFile="C:\Documents and Settings\ridgwaya.DMR-B23\My Documents\SPP\SPP-APR Feb1 2008\Publlic Reporting\3a-ChildOutcomes07.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28"/>
  <sheetViews>
    <sheetView zoomScaleNormal="100" zoomScaleSheetLayoutView="100" workbookViewId="0">
      <selection activeCell="D33" sqref="D33"/>
    </sheetView>
  </sheetViews>
  <sheetFormatPr defaultColWidth="45.44140625" defaultRowHeight="13.2" x14ac:dyDescent="0.25"/>
  <cols>
    <col min="1" max="1" width="43.88671875" style="28" customWidth="1"/>
    <col min="2" max="2" width="29.44140625" style="28" customWidth="1"/>
    <col min="3" max="3" width="14.44140625" style="28" customWidth="1"/>
    <col min="4" max="4" width="11.5546875" style="28" bestFit="1" customWidth="1"/>
    <col min="5" max="5" width="30.5546875" style="28" customWidth="1"/>
    <col min="6" max="6" width="15.44140625" style="28" customWidth="1"/>
    <col min="7" max="7" width="13.5546875" style="28" customWidth="1"/>
    <col min="8" max="8" width="15.44140625" style="28" customWidth="1"/>
    <col min="9" max="13" width="45.44140625" style="28"/>
    <col min="14" max="16384" width="45.44140625" style="2"/>
  </cols>
  <sheetData>
    <row r="1" spans="1:13" s="6" customFormat="1" ht="24.75" customHeight="1" x14ac:dyDescent="0.25">
      <c r="A1" s="136" t="s">
        <v>112</v>
      </c>
      <c r="B1" s="136"/>
      <c r="C1" s="136"/>
      <c r="D1" s="136"/>
      <c r="E1" s="136"/>
      <c r="F1" s="136"/>
      <c r="G1" s="136"/>
      <c r="H1" s="136"/>
      <c r="I1" s="55"/>
      <c r="J1" s="55"/>
      <c r="K1" s="55"/>
      <c r="L1" s="55"/>
      <c r="M1" s="55"/>
    </row>
    <row r="2" spans="1:13" ht="33.75" customHeight="1" x14ac:dyDescent="0.25">
      <c r="A2" s="129" t="s">
        <v>47</v>
      </c>
      <c r="B2" s="130"/>
      <c r="C2" s="130"/>
      <c r="D2" s="130"/>
      <c r="E2" s="130"/>
      <c r="F2" s="130"/>
      <c r="G2" s="130"/>
      <c r="H2" s="131"/>
    </row>
    <row r="3" spans="1:13" ht="6" hidden="1" customHeight="1" x14ac:dyDescent="0.25"/>
    <row r="4" spans="1:13" s="3" customFormat="1" ht="66" x14ac:dyDescent="0.25">
      <c r="A4" s="38" t="s">
        <v>0</v>
      </c>
      <c r="B4" s="38" t="s">
        <v>31</v>
      </c>
      <c r="C4" s="38" t="s">
        <v>117</v>
      </c>
      <c r="D4" s="38" t="s">
        <v>46</v>
      </c>
      <c r="E4" s="38" t="s">
        <v>30</v>
      </c>
      <c r="F4" s="38" t="s">
        <v>117</v>
      </c>
      <c r="G4" s="38" t="s">
        <v>46</v>
      </c>
      <c r="H4" s="38" t="s">
        <v>63</v>
      </c>
      <c r="I4" s="44"/>
      <c r="J4" s="44"/>
      <c r="K4" s="44"/>
      <c r="L4" s="44"/>
      <c r="M4" s="44"/>
    </row>
    <row r="5" spans="1:13" s="36" customFormat="1" x14ac:dyDescent="0.25">
      <c r="A5" s="98" t="s">
        <v>32</v>
      </c>
      <c r="B5" s="54">
        <v>0.90598290598290598</v>
      </c>
      <c r="C5" s="54">
        <v>0.82</v>
      </c>
      <c r="D5" s="54" t="str">
        <f>IF(B5&gt;=C5,"Met", "Not Met")</f>
        <v>Met</v>
      </c>
      <c r="E5" s="103">
        <v>0.50427350427350426</v>
      </c>
      <c r="F5" s="54">
        <v>0.53</v>
      </c>
      <c r="G5" s="54" t="str">
        <f>IF(E5&gt;=F5,"Met", "Not Met")</f>
        <v>Not Met</v>
      </c>
      <c r="H5" s="21">
        <v>117</v>
      </c>
      <c r="I5" s="56"/>
      <c r="J5" s="56"/>
      <c r="K5" s="56"/>
      <c r="L5" s="56"/>
      <c r="M5" s="56"/>
    </row>
    <row r="6" spans="1:13" s="36" customFormat="1" x14ac:dyDescent="0.25">
      <c r="A6" s="98" t="s">
        <v>33</v>
      </c>
      <c r="B6" s="54">
        <v>0.27272727272727271</v>
      </c>
      <c r="C6" s="54">
        <v>0.82</v>
      </c>
      <c r="D6" s="54" t="str">
        <f t="shared" ref="D6:D25" si="0">IF(B6&gt;=C6,"Met", "Not Met")</f>
        <v>Not Met</v>
      </c>
      <c r="E6" s="103">
        <v>0.72727272727272729</v>
      </c>
      <c r="F6" s="54">
        <v>0.53</v>
      </c>
      <c r="G6" s="54" t="str">
        <f t="shared" ref="G6:G25" si="1">IF(E6&gt;=F6,"Met", "Not Met")</f>
        <v>Met</v>
      </c>
      <c r="H6" s="21">
        <v>11</v>
      </c>
      <c r="I6" s="56"/>
      <c r="J6" s="56"/>
      <c r="K6" s="56"/>
      <c r="L6" s="56"/>
      <c r="M6" s="56"/>
    </row>
    <row r="7" spans="1:13" s="36" customFormat="1" x14ac:dyDescent="0.25">
      <c r="A7" s="98" t="s">
        <v>34</v>
      </c>
      <c r="B7" s="54">
        <v>0.89411764705882357</v>
      </c>
      <c r="C7" s="54">
        <v>0.82</v>
      </c>
      <c r="D7" s="54" t="str">
        <f t="shared" si="0"/>
        <v>Met</v>
      </c>
      <c r="E7" s="103">
        <v>0.44117647058823528</v>
      </c>
      <c r="F7" s="54">
        <v>0.53</v>
      </c>
      <c r="G7" s="54" t="str">
        <f t="shared" si="1"/>
        <v>Not Met</v>
      </c>
      <c r="H7" s="21">
        <v>170</v>
      </c>
      <c r="I7" s="56"/>
      <c r="J7" s="56"/>
      <c r="K7" s="56"/>
      <c r="L7" s="56"/>
      <c r="M7" s="56"/>
    </row>
    <row r="8" spans="1:13" s="36" customFormat="1" x14ac:dyDescent="0.25">
      <c r="A8" s="98" t="s">
        <v>73</v>
      </c>
      <c r="B8" s="54">
        <v>0.89090909090909087</v>
      </c>
      <c r="C8" s="54">
        <v>0.82</v>
      </c>
      <c r="D8" s="54" t="str">
        <f t="shared" si="0"/>
        <v>Met</v>
      </c>
      <c r="E8" s="103">
        <v>0.48787878787878786</v>
      </c>
      <c r="F8" s="54">
        <v>0.53</v>
      </c>
      <c r="G8" s="54" t="str">
        <f t="shared" si="1"/>
        <v>Not Met</v>
      </c>
      <c r="H8" s="21">
        <v>330</v>
      </c>
      <c r="I8" s="56"/>
      <c r="J8" s="56"/>
      <c r="K8" s="56"/>
      <c r="L8" s="56"/>
      <c r="M8" s="56"/>
    </row>
    <row r="9" spans="1:13" s="36" customFormat="1" x14ac:dyDescent="0.25">
      <c r="A9" s="98" t="s">
        <v>35</v>
      </c>
      <c r="B9" s="54">
        <v>0.9652173913043478</v>
      </c>
      <c r="C9" s="54">
        <v>0.82</v>
      </c>
      <c r="D9" s="54" t="str">
        <f t="shared" si="0"/>
        <v>Met</v>
      </c>
      <c r="E9" s="103">
        <v>0.45652173913043476</v>
      </c>
      <c r="F9" s="54">
        <v>0.53</v>
      </c>
      <c r="G9" s="54" t="str">
        <f t="shared" si="1"/>
        <v>Not Met</v>
      </c>
      <c r="H9" s="21">
        <v>230</v>
      </c>
      <c r="I9" s="56"/>
      <c r="J9" s="56"/>
      <c r="K9" s="56"/>
      <c r="L9" s="56"/>
      <c r="M9" s="56"/>
    </row>
    <row r="10" spans="1:13" s="36" customFormat="1" x14ac:dyDescent="0.25">
      <c r="A10" s="98" t="s">
        <v>49</v>
      </c>
      <c r="B10" s="54">
        <v>0.5</v>
      </c>
      <c r="C10" s="54">
        <v>0.82</v>
      </c>
      <c r="D10" s="54" t="str">
        <f t="shared" si="0"/>
        <v>Not Met</v>
      </c>
      <c r="E10" s="103">
        <v>0.77272727272727271</v>
      </c>
      <c r="F10" s="54">
        <v>0.53</v>
      </c>
      <c r="G10" s="54" t="str">
        <f t="shared" si="1"/>
        <v>Met</v>
      </c>
      <c r="H10" s="21">
        <v>22</v>
      </c>
      <c r="I10" s="56"/>
      <c r="J10" s="56"/>
      <c r="K10" s="56"/>
      <c r="L10" s="56"/>
      <c r="M10" s="56"/>
    </row>
    <row r="11" spans="1:13" s="36" customFormat="1" x14ac:dyDescent="0.25">
      <c r="A11" s="98" t="s">
        <v>36</v>
      </c>
      <c r="B11" s="54">
        <v>0.88135593220338981</v>
      </c>
      <c r="C11" s="54">
        <v>0.82</v>
      </c>
      <c r="D11" s="54" t="str">
        <f t="shared" si="0"/>
        <v>Met</v>
      </c>
      <c r="E11" s="103">
        <v>0.46610169491525422</v>
      </c>
      <c r="F11" s="54">
        <v>0.53</v>
      </c>
      <c r="G11" s="54" t="str">
        <f t="shared" si="1"/>
        <v>Not Met</v>
      </c>
      <c r="H11" s="21">
        <v>118</v>
      </c>
      <c r="I11" s="56"/>
      <c r="J11" s="56"/>
      <c r="K11" s="56"/>
      <c r="L11" s="56"/>
      <c r="M11" s="56"/>
    </row>
    <row r="12" spans="1:13" s="36" customFormat="1" x14ac:dyDescent="0.25">
      <c r="A12" s="98" t="s">
        <v>37</v>
      </c>
      <c r="B12" s="54">
        <v>0.89393939393939392</v>
      </c>
      <c r="C12" s="54">
        <v>0.82</v>
      </c>
      <c r="D12" s="54" t="str">
        <f t="shared" si="0"/>
        <v>Met</v>
      </c>
      <c r="E12" s="103">
        <v>0.44242424242424244</v>
      </c>
      <c r="F12" s="54">
        <v>0.53</v>
      </c>
      <c r="G12" s="54" t="str">
        <f t="shared" si="1"/>
        <v>Not Met</v>
      </c>
      <c r="H12" s="21">
        <v>330</v>
      </c>
      <c r="I12" s="56"/>
      <c r="J12" s="56"/>
      <c r="K12" s="56"/>
      <c r="L12" s="56"/>
      <c r="M12" s="56"/>
    </row>
    <row r="13" spans="1:13" s="36" customFormat="1" x14ac:dyDescent="0.25">
      <c r="A13" s="98" t="s">
        <v>38</v>
      </c>
      <c r="B13" s="54">
        <v>0.92941176470588238</v>
      </c>
      <c r="C13" s="54">
        <v>0.82</v>
      </c>
      <c r="D13" s="54" t="str">
        <f t="shared" si="0"/>
        <v>Met</v>
      </c>
      <c r="E13" s="103">
        <v>0.47058823529411764</v>
      </c>
      <c r="F13" s="54">
        <v>0.53</v>
      </c>
      <c r="G13" s="54" t="str">
        <f t="shared" si="1"/>
        <v>Not Met</v>
      </c>
      <c r="H13" s="21">
        <v>85</v>
      </c>
      <c r="I13" s="56"/>
      <c r="J13" s="56"/>
      <c r="K13" s="56"/>
      <c r="L13" s="56"/>
      <c r="M13" s="56"/>
    </row>
    <row r="14" spans="1:13" s="36" customFormat="1" x14ac:dyDescent="0.25">
      <c r="A14" s="98" t="s">
        <v>39</v>
      </c>
      <c r="B14" s="54">
        <v>1</v>
      </c>
      <c r="C14" s="54">
        <v>0.82</v>
      </c>
      <c r="D14" s="54" t="str">
        <f t="shared" si="0"/>
        <v>Met</v>
      </c>
      <c r="E14" s="103">
        <v>0.75</v>
      </c>
      <c r="F14" s="54">
        <v>0.53</v>
      </c>
      <c r="G14" s="54" t="str">
        <f t="shared" si="1"/>
        <v>Met</v>
      </c>
      <c r="H14" s="21">
        <v>4</v>
      </c>
      <c r="I14" s="56"/>
      <c r="J14" s="56"/>
      <c r="K14" s="56"/>
      <c r="L14" s="56"/>
      <c r="M14" s="56"/>
    </row>
    <row r="15" spans="1:13" s="36" customFormat="1" x14ac:dyDescent="0.25">
      <c r="A15" s="98" t="s">
        <v>50</v>
      </c>
      <c r="B15" s="54">
        <v>0.9152542372881356</v>
      </c>
      <c r="C15" s="54">
        <v>0.82</v>
      </c>
      <c r="D15" s="54" t="str">
        <f t="shared" si="0"/>
        <v>Met</v>
      </c>
      <c r="E15" s="103">
        <v>0.51694915254237284</v>
      </c>
      <c r="F15" s="54">
        <v>0.53</v>
      </c>
      <c r="G15" s="54" t="str">
        <f t="shared" si="1"/>
        <v>Not Met</v>
      </c>
      <c r="H15" s="21">
        <v>118</v>
      </c>
      <c r="I15" s="56"/>
      <c r="J15" s="56"/>
      <c r="K15" s="56"/>
      <c r="L15" s="56"/>
      <c r="M15" s="56"/>
    </row>
    <row r="16" spans="1:13" s="36" customFormat="1" x14ac:dyDescent="0.25">
      <c r="A16" s="98" t="s">
        <v>51</v>
      </c>
      <c r="B16" s="54">
        <v>0.92592592592592593</v>
      </c>
      <c r="C16" s="54">
        <v>0.82</v>
      </c>
      <c r="D16" s="54" t="str">
        <f t="shared" si="0"/>
        <v>Met</v>
      </c>
      <c r="E16" s="103">
        <v>0.37037037037037035</v>
      </c>
      <c r="F16" s="54">
        <v>0.53</v>
      </c>
      <c r="G16" s="54" t="str">
        <f t="shared" si="1"/>
        <v>Not Met</v>
      </c>
      <c r="H16" s="21">
        <v>27</v>
      </c>
      <c r="I16" s="56"/>
      <c r="J16" s="56"/>
      <c r="K16" s="56"/>
      <c r="L16" s="56"/>
      <c r="M16" s="56"/>
    </row>
    <row r="17" spans="1:13" s="36" customFormat="1" x14ac:dyDescent="0.25">
      <c r="A17" s="98" t="s">
        <v>105</v>
      </c>
      <c r="B17" s="54">
        <v>0.87445887445887449</v>
      </c>
      <c r="C17" s="54">
        <v>0.82</v>
      </c>
      <c r="D17" s="54" t="str">
        <f t="shared" si="0"/>
        <v>Met</v>
      </c>
      <c r="E17" s="103">
        <v>0.5670995670995671</v>
      </c>
      <c r="F17" s="54">
        <v>0.53</v>
      </c>
      <c r="G17" s="54" t="str">
        <f t="shared" si="1"/>
        <v>Met</v>
      </c>
      <c r="H17" s="21">
        <v>231</v>
      </c>
      <c r="I17" s="56"/>
      <c r="J17" s="56"/>
      <c r="K17" s="56"/>
      <c r="L17" s="56"/>
      <c r="M17" s="56"/>
    </row>
    <row r="18" spans="1:13" s="36" customFormat="1" x14ac:dyDescent="0.25">
      <c r="A18" s="98" t="s">
        <v>40</v>
      </c>
      <c r="B18" s="54">
        <v>0.92715231788079466</v>
      </c>
      <c r="C18" s="54">
        <v>0.82</v>
      </c>
      <c r="D18" s="54" t="str">
        <f t="shared" si="0"/>
        <v>Met</v>
      </c>
      <c r="E18" s="103">
        <v>0.41721854304635764</v>
      </c>
      <c r="F18" s="54">
        <v>0.53</v>
      </c>
      <c r="G18" s="54" t="str">
        <f t="shared" si="1"/>
        <v>Not Met</v>
      </c>
      <c r="H18" s="21">
        <v>151</v>
      </c>
      <c r="I18" s="56"/>
      <c r="J18" s="56"/>
      <c r="K18" s="56"/>
      <c r="L18" s="56"/>
      <c r="M18" s="56"/>
    </row>
    <row r="19" spans="1:13" s="36" customFormat="1" x14ac:dyDescent="0.25">
      <c r="A19" s="98" t="s">
        <v>106</v>
      </c>
      <c r="B19" s="54">
        <v>0.89855072463768115</v>
      </c>
      <c r="C19" s="54">
        <v>0.82</v>
      </c>
      <c r="D19" s="54" t="str">
        <f t="shared" si="0"/>
        <v>Met</v>
      </c>
      <c r="E19" s="103">
        <v>0.36231884057971014</v>
      </c>
      <c r="F19" s="54">
        <v>0.53</v>
      </c>
      <c r="G19" s="54" t="str">
        <f t="shared" si="1"/>
        <v>Not Met</v>
      </c>
      <c r="H19" s="21">
        <v>69</v>
      </c>
      <c r="I19" s="56"/>
      <c r="J19" s="56"/>
      <c r="K19" s="56"/>
      <c r="L19" s="56"/>
      <c r="M19" s="56"/>
    </row>
    <row r="20" spans="1:13" s="36" customFormat="1" x14ac:dyDescent="0.25">
      <c r="A20" s="98" t="s">
        <v>41</v>
      </c>
      <c r="B20" s="54">
        <v>0.84</v>
      </c>
      <c r="C20" s="54">
        <v>0.82</v>
      </c>
      <c r="D20" s="54" t="str">
        <f t="shared" si="0"/>
        <v>Met</v>
      </c>
      <c r="E20" s="103">
        <v>0.57999999999999996</v>
      </c>
      <c r="F20" s="54">
        <v>0.53</v>
      </c>
      <c r="G20" s="54" t="str">
        <f t="shared" si="1"/>
        <v>Met</v>
      </c>
      <c r="H20" s="21">
        <v>50</v>
      </c>
      <c r="I20" s="56"/>
      <c r="J20" s="56"/>
      <c r="K20" s="56"/>
      <c r="L20" s="56"/>
      <c r="M20" s="56"/>
    </row>
    <row r="21" spans="1:13" s="36" customFormat="1" x14ac:dyDescent="0.25">
      <c r="A21" s="98" t="s">
        <v>42</v>
      </c>
      <c r="B21" s="54">
        <v>0.79518072289156627</v>
      </c>
      <c r="C21" s="54">
        <v>0.82</v>
      </c>
      <c r="D21" s="54" t="str">
        <f t="shared" si="0"/>
        <v>Not Met</v>
      </c>
      <c r="E21" s="103">
        <v>0.57831325301204817</v>
      </c>
      <c r="F21" s="54">
        <v>0.53</v>
      </c>
      <c r="G21" s="54" t="str">
        <f t="shared" si="1"/>
        <v>Met</v>
      </c>
      <c r="H21" s="21">
        <v>83</v>
      </c>
      <c r="I21" s="56"/>
      <c r="J21" s="56"/>
      <c r="K21" s="56"/>
      <c r="L21" s="56"/>
      <c r="M21" s="56"/>
    </row>
    <row r="22" spans="1:13" s="36" customFormat="1" x14ac:dyDescent="0.25">
      <c r="A22" s="98" t="s">
        <v>52</v>
      </c>
      <c r="B22" s="54">
        <v>0.9152542372881356</v>
      </c>
      <c r="C22" s="54">
        <v>0.82</v>
      </c>
      <c r="D22" s="54" t="str">
        <f t="shared" si="0"/>
        <v>Met</v>
      </c>
      <c r="E22" s="103">
        <v>0.46516007532956688</v>
      </c>
      <c r="F22" s="54">
        <v>0.53</v>
      </c>
      <c r="G22" s="54" t="str">
        <f t="shared" si="1"/>
        <v>Not Met</v>
      </c>
      <c r="H22" s="21">
        <v>531</v>
      </c>
      <c r="I22" s="56"/>
      <c r="J22" s="56"/>
      <c r="K22" s="56"/>
      <c r="L22" s="56"/>
      <c r="M22" s="56"/>
    </row>
    <row r="23" spans="1:13" s="36" customFormat="1" x14ac:dyDescent="0.25">
      <c r="A23" s="98" t="s">
        <v>53</v>
      </c>
      <c r="B23" s="54">
        <v>0.74919614147909963</v>
      </c>
      <c r="C23" s="54">
        <v>0.82</v>
      </c>
      <c r="D23" s="54" t="str">
        <f t="shared" si="0"/>
        <v>Not Met</v>
      </c>
      <c r="E23" s="103">
        <v>0.65594855305466238</v>
      </c>
      <c r="F23" s="54">
        <v>0.53</v>
      </c>
      <c r="G23" s="54" t="str">
        <f t="shared" si="1"/>
        <v>Met</v>
      </c>
      <c r="H23" s="21">
        <v>311</v>
      </c>
      <c r="I23" s="56"/>
      <c r="J23" s="56"/>
      <c r="K23" s="56"/>
      <c r="L23" s="56"/>
      <c r="M23" s="56"/>
    </row>
    <row r="24" spans="1:13" s="36" customFormat="1" x14ac:dyDescent="0.25">
      <c r="A24" s="98" t="s">
        <v>43</v>
      </c>
      <c r="B24" s="54">
        <v>0.90853658536585369</v>
      </c>
      <c r="C24" s="54">
        <v>0.82</v>
      </c>
      <c r="D24" s="54" t="str">
        <f t="shared" si="0"/>
        <v>Met</v>
      </c>
      <c r="E24" s="103">
        <v>0.5</v>
      </c>
      <c r="F24" s="54">
        <v>0.53</v>
      </c>
      <c r="G24" s="54" t="str">
        <f t="shared" si="1"/>
        <v>Not Met</v>
      </c>
      <c r="H24" s="21">
        <v>164</v>
      </c>
      <c r="I24" s="56"/>
      <c r="J24" s="56"/>
      <c r="K24" s="56"/>
      <c r="L24" s="56"/>
      <c r="M24" s="56"/>
    </row>
    <row r="25" spans="1:13" s="36" customFormat="1" x14ac:dyDescent="0.25">
      <c r="A25" s="101" t="s">
        <v>45</v>
      </c>
      <c r="B25" s="54">
        <v>0.88293147208121825</v>
      </c>
      <c r="C25" s="54">
        <v>0.82</v>
      </c>
      <c r="D25" s="54" t="str">
        <f t="shared" si="0"/>
        <v>Met</v>
      </c>
      <c r="E25" s="103">
        <v>0.49777918781725888</v>
      </c>
      <c r="F25" s="54">
        <v>0.53</v>
      </c>
      <c r="G25" s="54" t="str">
        <f t="shared" si="1"/>
        <v>Not Met</v>
      </c>
      <c r="H25" s="71">
        <v>3152</v>
      </c>
      <c r="I25" s="56"/>
      <c r="J25" s="56"/>
      <c r="K25" s="56"/>
      <c r="L25" s="56"/>
      <c r="M25" s="56"/>
    </row>
    <row r="26" spans="1:13" s="9" customFormat="1" x14ac:dyDescent="0.25">
      <c r="A26" s="39" t="s">
        <v>19</v>
      </c>
      <c r="B26" s="28"/>
      <c r="C26" s="39"/>
      <c r="D26" s="39"/>
      <c r="E26" s="28"/>
      <c r="F26" s="39"/>
      <c r="G26" s="39"/>
      <c r="H26" s="28"/>
      <c r="I26" s="29"/>
      <c r="J26" s="29"/>
      <c r="K26" s="29"/>
      <c r="L26" s="29"/>
      <c r="M26" s="29"/>
    </row>
    <row r="27" spans="1:13" s="9" customFormat="1" ht="12.75" customHeight="1" x14ac:dyDescent="0.25">
      <c r="A27" s="46"/>
      <c r="B27" s="28"/>
      <c r="C27" s="28"/>
      <c r="D27" s="28"/>
      <c r="E27" s="28"/>
      <c r="F27" s="28"/>
      <c r="G27" s="28"/>
      <c r="H27" s="28"/>
      <c r="I27" s="29"/>
      <c r="J27" s="29"/>
      <c r="K27" s="29"/>
      <c r="L27" s="29"/>
      <c r="M27" s="29"/>
    </row>
    <row r="28" spans="1:13" s="9" customFormat="1" x14ac:dyDescent="0.25">
      <c r="B28" s="28"/>
      <c r="C28" s="28"/>
      <c r="D28" s="28"/>
      <c r="E28" s="28"/>
      <c r="F28" s="28"/>
      <c r="G28" s="28"/>
      <c r="H28" s="28"/>
      <c r="I28" s="29"/>
      <c r="J28" s="29"/>
      <c r="K28" s="29"/>
      <c r="L28" s="29"/>
      <c r="M28" s="29"/>
    </row>
  </sheetData>
  <sortState xmlns:xlrd2="http://schemas.microsoft.com/office/spreadsheetml/2017/richdata2" ref="A6:H36">
    <sortCondition ref="A5:A36"/>
  </sortState>
  <mergeCells count="2">
    <mergeCell ref="A1:H1"/>
    <mergeCell ref="A2:H2"/>
  </mergeCells>
  <phoneticPr fontId="3" type="noConversion"/>
  <printOptions horizontalCentered="1"/>
  <pageMargins left="0.25" right="0.25" top="0.25" bottom="0.25" header="0" footer="0"/>
  <pageSetup scale="78" orientation="landscape" r:id="rId1"/>
  <headerFooter alignWithMargins="0"/>
  <webPublishItems count="1">
    <webPublishItem id="14345" divId="FFY05PublicReporting_14345" sourceType="sheet" destinationFile="C:\Documents and Settings\ridgwaya.DMR-B23\My Documents\SPP\SPP-APR Feb1 2008\Publlic Reporting\3b-ChildOutcomes07.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L28"/>
  <sheetViews>
    <sheetView zoomScaleNormal="100" zoomScaleSheetLayoutView="100" workbookViewId="0">
      <selection activeCell="D33" sqref="D33"/>
    </sheetView>
  </sheetViews>
  <sheetFormatPr defaultColWidth="45.44140625" defaultRowHeight="13.2" x14ac:dyDescent="0.25"/>
  <cols>
    <col min="1" max="1" width="43.88671875" style="28" customWidth="1"/>
    <col min="2" max="3" width="29.5546875" style="28" customWidth="1"/>
    <col min="4" max="4" width="14.44140625" style="28" customWidth="1"/>
    <col min="5" max="5" width="21.5546875" style="28" customWidth="1"/>
    <col min="6" max="6" width="30.5546875" style="28" customWidth="1"/>
    <col min="7" max="7" width="15.44140625" style="28" customWidth="1"/>
    <col min="8" max="8" width="13.5546875" style="28" customWidth="1"/>
    <col min="9" max="9" width="15.44140625" style="28" customWidth="1"/>
    <col min="10" max="64" width="45.44140625" style="28"/>
    <col min="65" max="16384" width="45.44140625" style="2"/>
  </cols>
  <sheetData>
    <row r="1" spans="1:63" ht="24.75" customHeight="1" x14ac:dyDescent="0.25">
      <c r="A1" s="136" t="s">
        <v>112</v>
      </c>
      <c r="B1" s="136"/>
      <c r="C1" s="136"/>
      <c r="D1" s="136"/>
      <c r="E1" s="136"/>
      <c r="F1" s="136"/>
      <c r="G1" s="136"/>
      <c r="H1" s="136"/>
      <c r="I1" s="136"/>
    </row>
    <row r="2" spans="1:63" ht="33.75" customHeight="1" x14ac:dyDescent="0.25">
      <c r="A2" s="129" t="s">
        <v>20</v>
      </c>
      <c r="B2" s="130"/>
      <c r="C2" s="130"/>
      <c r="D2" s="130"/>
      <c r="E2" s="130"/>
      <c r="F2" s="130"/>
      <c r="G2" s="130"/>
      <c r="H2" s="130"/>
      <c r="I2" s="131"/>
    </row>
    <row r="3" spans="1:63" ht="4.5" hidden="1" customHeight="1" x14ac:dyDescent="0.25"/>
    <row r="4" spans="1:63" s="3" customFormat="1" ht="66" x14ac:dyDescent="0.25">
      <c r="A4" s="38" t="s">
        <v>0</v>
      </c>
      <c r="B4" s="38" t="s">
        <v>31</v>
      </c>
      <c r="C4" s="38" t="s">
        <v>117</v>
      </c>
      <c r="D4" s="38" t="s">
        <v>46</v>
      </c>
      <c r="E4" s="38" t="s">
        <v>30</v>
      </c>
      <c r="F4" s="38" t="s">
        <v>117</v>
      </c>
      <c r="G4" s="38" t="s">
        <v>46</v>
      </c>
      <c r="H4" s="38" t="s">
        <v>63</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row>
    <row r="5" spans="1:63" s="7" customFormat="1" x14ac:dyDescent="0.25">
      <c r="A5" s="98" t="s">
        <v>32</v>
      </c>
      <c r="B5" s="57">
        <v>0.86324786324786329</v>
      </c>
      <c r="C5" s="57">
        <v>0.82</v>
      </c>
      <c r="D5" s="57" t="str">
        <f>IF(B5&gt;=C5,"Met", "Not Met")</f>
        <v>Met</v>
      </c>
      <c r="E5" s="72">
        <v>0.57264957264957261</v>
      </c>
      <c r="F5" s="57">
        <v>0.73</v>
      </c>
      <c r="G5" s="57" t="str">
        <f>IF(E5&gt;=F5,"Met", "Not Met")</f>
        <v>Not Met</v>
      </c>
      <c r="H5" s="21">
        <v>117</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row>
    <row r="6" spans="1:63" s="7" customFormat="1" x14ac:dyDescent="0.25">
      <c r="A6" s="98" t="s">
        <v>33</v>
      </c>
      <c r="B6" s="57">
        <v>0.18181818181818182</v>
      </c>
      <c r="C6" s="57">
        <v>0.82</v>
      </c>
      <c r="D6" s="57" t="str">
        <f t="shared" ref="D6:D25" si="0">IF(B6&gt;=C6,"Met", "Not Met")</f>
        <v>Not Met</v>
      </c>
      <c r="E6" s="72">
        <v>0.90909090909090906</v>
      </c>
      <c r="F6" s="57">
        <v>0.73</v>
      </c>
      <c r="G6" s="57" t="str">
        <f t="shared" ref="G6:G25" si="1">IF(E6&gt;=F6,"Met", "Not Met")</f>
        <v>Met</v>
      </c>
      <c r="H6" s="21">
        <v>11</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row>
    <row r="7" spans="1:63" s="7" customFormat="1" x14ac:dyDescent="0.25">
      <c r="A7" s="98" t="s">
        <v>34</v>
      </c>
      <c r="B7" s="57">
        <v>0.54705882352941182</v>
      </c>
      <c r="C7" s="57">
        <v>0.82</v>
      </c>
      <c r="D7" s="57" t="str">
        <f t="shared" si="0"/>
        <v>Not Met</v>
      </c>
      <c r="E7" s="72">
        <v>0.77058823529411768</v>
      </c>
      <c r="F7" s="57">
        <v>0.73</v>
      </c>
      <c r="G7" s="57" t="str">
        <f t="shared" si="1"/>
        <v>Met</v>
      </c>
      <c r="H7" s="21">
        <v>170</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3" s="7" customFormat="1" x14ac:dyDescent="0.25">
      <c r="A8" s="98" t="s">
        <v>73</v>
      </c>
      <c r="B8" s="57">
        <v>0.71818181818181814</v>
      </c>
      <c r="C8" s="57">
        <v>0.82</v>
      </c>
      <c r="D8" s="57" t="str">
        <f t="shared" si="0"/>
        <v>Not Met</v>
      </c>
      <c r="E8" s="72">
        <v>0.70909090909090911</v>
      </c>
      <c r="F8" s="57">
        <v>0.73</v>
      </c>
      <c r="G8" s="57" t="str">
        <f t="shared" si="1"/>
        <v>Not Met</v>
      </c>
      <c r="H8" s="21">
        <v>330</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row>
    <row r="9" spans="1:63" s="7" customFormat="1" x14ac:dyDescent="0.25">
      <c r="A9" s="98" t="s">
        <v>35</v>
      </c>
      <c r="B9" s="57">
        <v>0.74347826086956526</v>
      </c>
      <c r="C9" s="57">
        <v>0.82</v>
      </c>
      <c r="D9" s="57" t="str">
        <f t="shared" si="0"/>
        <v>Not Met</v>
      </c>
      <c r="E9" s="72">
        <v>0.72173913043478266</v>
      </c>
      <c r="F9" s="57">
        <v>0.73</v>
      </c>
      <c r="G9" s="57" t="str">
        <f t="shared" si="1"/>
        <v>Not Met</v>
      </c>
      <c r="H9" s="21">
        <v>230</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s="7" customFormat="1" x14ac:dyDescent="0.25">
      <c r="A10" s="98" t="s">
        <v>49</v>
      </c>
      <c r="B10" s="57">
        <v>0.5</v>
      </c>
      <c r="C10" s="57">
        <v>0.82</v>
      </c>
      <c r="D10" s="57" t="str">
        <f t="shared" si="0"/>
        <v>Not Met</v>
      </c>
      <c r="E10" s="72">
        <v>0.90909090909090906</v>
      </c>
      <c r="F10" s="57">
        <v>0.73</v>
      </c>
      <c r="G10" s="57" t="str">
        <f t="shared" si="1"/>
        <v>Met</v>
      </c>
      <c r="H10" s="21">
        <v>22</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s="7" customFormat="1" x14ac:dyDescent="0.25">
      <c r="A11" s="98" t="s">
        <v>36</v>
      </c>
      <c r="B11" s="57">
        <v>0.72033898305084743</v>
      </c>
      <c r="C11" s="57">
        <v>0.82</v>
      </c>
      <c r="D11" s="57" t="str">
        <f t="shared" si="0"/>
        <v>Not Met</v>
      </c>
      <c r="E11" s="72">
        <v>0.67796610169491522</v>
      </c>
      <c r="F11" s="57">
        <v>0.73</v>
      </c>
      <c r="G11" s="57" t="str">
        <f t="shared" si="1"/>
        <v>Not Met</v>
      </c>
      <c r="H11" s="21">
        <v>118</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row>
    <row r="12" spans="1:63" s="7" customFormat="1" x14ac:dyDescent="0.25">
      <c r="A12" s="98" t="s">
        <v>37</v>
      </c>
      <c r="B12" s="57">
        <v>0.65454545454545454</v>
      </c>
      <c r="C12" s="57">
        <v>0.82</v>
      </c>
      <c r="D12" s="57" t="str">
        <f t="shared" si="0"/>
        <v>Not Met</v>
      </c>
      <c r="E12" s="72">
        <v>0.75151515151515147</v>
      </c>
      <c r="F12" s="57">
        <v>0.73</v>
      </c>
      <c r="G12" s="57" t="str">
        <f t="shared" si="1"/>
        <v>Met</v>
      </c>
      <c r="H12" s="21">
        <v>330</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row>
    <row r="13" spans="1:63" s="7" customFormat="1" x14ac:dyDescent="0.25">
      <c r="A13" s="98" t="s">
        <v>38</v>
      </c>
      <c r="B13" s="57">
        <v>0.76470588235294112</v>
      </c>
      <c r="C13" s="57">
        <v>0.82</v>
      </c>
      <c r="D13" s="57" t="str">
        <f t="shared" si="0"/>
        <v>Not Met</v>
      </c>
      <c r="E13" s="72">
        <v>0.72941176470588232</v>
      </c>
      <c r="F13" s="57">
        <v>0.73</v>
      </c>
      <c r="G13" s="57" t="str">
        <f t="shared" si="1"/>
        <v>Not Met</v>
      </c>
      <c r="H13" s="21">
        <v>85</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row>
    <row r="14" spans="1:63" s="7" customFormat="1" x14ac:dyDescent="0.25">
      <c r="A14" s="98" t="s">
        <v>39</v>
      </c>
      <c r="B14" s="57">
        <v>0</v>
      </c>
      <c r="C14" s="57">
        <v>0.82</v>
      </c>
      <c r="D14" s="57" t="str">
        <f t="shared" si="0"/>
        <v>Not Met</v>
      </c>
      <c r="E14" s="72">
        <v>1</v>
      </c>
      <c r="F14" s="57">
        <v>0.73</v>
      </c>
      <c r="G14" s="57" t="str">
        <f t="shared" si="1"/>
        <v>Met</v>
      </c>
      <c r="H14" s="21">
        <v>4</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row>
    <row r="15" spans="1:63" s="7" customFormat="1" x14ac:dyDescent="0.25">
      <c r="A15" s="98" t="s">
        <v>50</v>
      </c>
      <c r="B15" s="57">
        <v>0.83898305084745761</v>
      </c>
      <c r="C15" s="57">
        <v>0.82</v>
      </c>
      <c r="D15" s="57" t="str">
        <f t="shared" si="0"/>
        <v>Met</v>
      </c>
      <c r="E15" s="72">
        <v>0.72881355932203384</v>
      </c>
      <c r="F15" s="57">
        <v>0.73</v>
      </c>
      <c r="G15" s="57" t="str">
        <f t="shared" si="1"/>
        <v>Not Met</v>
      </c>
      <c r="H15" s="21">
        <v>118</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row>
    <row r="16" spans="1:63" s="7" customFormat="1" x14ac:dyDescent="0.25">
      <c r="A16" s="98" t="s">
        <v>51</v>
      </c>
      <c r="B16" s="57">
        <v>0.77777777777777779</v>
      </c>
      <c r="C16" s="57">
        <v>0.82</v>
      </c>
      <c r="D16" s="57" t="str">
        <f t="shared" si="0"/>
        <v>Not Met</v>
      </c>
      <c r="E16" s="72">
        <v>0.77777777777777779</v>
      </c>
      <c r="F16" s="57">
        <v>0.73</v>
      </c>
      <c r="G16" s="57" t="str">
        <f t="shared" si="1"/>
        <v>Met</v>
      </c>
      <c r="H16" s="21">
        <v>27</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row>
    <row r="17" spans="1:63" s="7" customFormat="1" x14ac:dyDescent="0.25">
      <c r="A17" s="98" t="s">
        <v>105</v>
      </c>
      <c r="B17" s="57">
        <v>0.72294372294372289</v>
      </c>
      <c r="C17" s="57">
        <v>0.82</v>
      </c>
      <c r="D17" s="57" t="str">
        <f t="shared" si="0"/>
        <v>Not Met</v>
      </c>
      <c r="E17" s="72">
        <v>0.76190476190476186</v>
      </c>
      <c r="F17" s="57">
        <v>0.73</v>
      </c>
      <c r="G17" s="57" t="str">
        <f t="shared" si="1"/>
        <v>Met</v>
      </c>
      <c r="H17" s="21">
        <v>231</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row>
    <row r="18" spans="1:63" s="7" customFormat="1" x14ac:dyDescent="0.25">
      <c r="A18" s="98" t="s">
        <v>40</v>
      </c>
      <c r="B18" s="57">
        <v>0.89403973509933776</v>
      </c>
      <c r="C18" s="57">
        <v>0.82</v>
      </c>
      <c r="D18" s="57" t="str">
        <f t="shared" si="0"/>
        <v>Met</v>
      </c>
      <c r="E18" s="72">
        <v>0.58940397350993379</v>
      </c>
      <c r="F18" s="57">
        <v>0.73</v>
      </c>
      <c r="G18" s="57" t="str">
        <f t="shared" si="1"/>
        <v>Not Met</v>
      </c>
      <c r="H18" s="21">
        <v>151</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row>
    <row r="19" spans="1:63" s="7" customFormat="1" x14ac:dyDescent="0.25">
      <c r="A19" s="98" t="s">
        <v>106</v>
      </c>
      <c r="B19" s="57">
        <v>0.79710144927536231</v>
      </c>
      <c r="C19" s="57">
        <v>0.82</v>
      </c>
      <c r="D19" s="57" t="str">
        <f t="shared" si="0"/>
        <v>Not Met</v>
      </c>
      <c r="E19" s="72">
        <v>0.44927536231884058</v>
      </c>
      <c r="F19" s="57">
        <v>0.73</v>
      </c>
      <c r="G19" s="57" t="str">
        <f t="shared" si="1"/>
        <v>Not Met</v>
      </c>
      <c r="H19" s="21">
        <v>69</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row>
    <row r="20" spans="1:63" s="7" customFormat="1" x14ac:dyDescent="0.25">
      <c r="A20" s="98" t="s">
        <v>41</v>
      </c>
      <c r="B20" s="57">
        <v>0.76</v>
      </c>
      <c r="C20" s="57">
        <v>0.82</v>
      </c>
      <c r="D20" s="57" t="str">
        <f t="shared" si="0"/>
        <v>Not Met</v>
      </c>
      <c r="E20" s="72">
        <v>0.78</v>
      </c>
      <c r="F20" s="57">
        <v>0.73</v>
      </c>
      <c r="G20" s="57" t="str">
        <f t="shared" si="1"/>
        <v>Met</v>
      </c>
      <c r="H20" s="21">
        <v>50</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row>
    <row r="21" spans="1:63" s="7" customFormat="1" x14ac:dyDescent="0.25">
      <c r="A21" s="98" t="s">
        <v>42</v>
      </c>
      <c r="B21" s="57">
        <v>0.74698795180722888</v>
      </c>
      <c r="C21" s="57">
        <v>0.82</v>
      </c>
      <c r="D21" s="57" t="str">
        <f t="shared" si="0"/>
        <v>Not Met</v>
      </c>
      <c r="E21" s="72">
        <v>0.7831325301204819</v>
      </c>
      <c r="F21" s="57">
        <v>0.73</v>
      </c>
      <c r="G21" s="57" t="str">
        <f t="shared" si="1"/>
        <v>Met</v>
      </c>
      <c r="H21" s="21">
        <v>83</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row>
    <row r="22" spans="1:63" s="7" customFormat="1" ht="14.25" customHeight="1" x14ac:dyDescent="0.25">
      <c r="A22" s="98" t="s">
        <v>52</v>
      </c>
      <c r="B22" s="57">
        <v>0.75706214689265539</v>
      </c>
      <c r="C22" s="57">
        <v>0.82</v>
      </c>
      <c r="D22" s="57" t="str">
        <f t="shared" si="0"/>
        <v>Not Met</v>
      </c>
      <c r="E22" s="72">
        <v>0.66478342749529196</v>
      </c>
      <c r="F22" s="57">
        <v>0.73</v>
      </c>
      <c r="G22" s="57" t="str">
        <f t="shared" si="1"/>
        <v>Not Met</v>
      </c>
      <c r="H22" s="21">
        <v>531</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row>
    <row r="23" spans="1:63" s="7" customFormat="1" x14ac:dyDescent="0.25">
      <c r="A23" s="98" t="s">
        <v>53</v>
      </c>
      <c r="B23" s="57">
        <v>0.52733118971061088</v>
      </c>
      <c r="C23" s="57">
        <v>0.82</v>
      </c>
      <c r="D23" s="57" t="str">
        <f t="shared" si="0"/>
        <v>Not Met</v>
      </c>
      <c r="E23" s="72">
        <v>0.79421221864951763</v>
      </c>
      <c r="F23" s="57">
        <v>0.73</v>
      </c>
      <c r="G23" s="57" t="str">
        <f t="shared" si="1"/>
        <v>Met</v>
      </c>
      <c r="H23" s="21">
        <v>311</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row>
    <row r="24" spans="1:63" s="7" customFormat="1" x14ac:dyDescent="0.25">
      <c r="A24" s="98" t="s">
        <v>43</v>
      </c>
      <c r="B24" s="57">
        <v>0.76829268292682928</v>
      </c>
      <c r="C24" s="57">
        <v>0.82</v>
      </c>
      <c r="D24" s="57" t="str">
        <f t="shared" si="0"/>
        <v>Not Met</v>
      </c>
      <c r="E24" s="72">
        <v>0.71951219512195119</v>
      </c>
      <c r="F24" s="57">
        <v>0.73</v>
      </c>
      <c r="G24" s="57" t="str">
        <f t="shared" si="1"/>
        <v>Not Met</v>
      </c>
      <c r="H24" s="21">
        <v>164</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row>
    <row r="25" spans="1:63" s="37" customFormat="1" x14ac:dyDescent="0.25">
      <c r="A25" s="101" t="s">
        <v>45</v>
      </c>
      <c r="B25" s="57">
        <v>0.71383248730964466</v>
      </c>
      <c r="C25" s="57">
        <v>0.82</v>
      </c>
      <c r="D25" s="57" t="str">
        <f t="shared" si="0"/>
        <v>Not Met</v>
      </c>
      <c r="E25" s="72">
        <v>0.71288071065989844</v>
      </c>
      <c r="F25" s="57">
        <v>0.73</v>
      </c>
      <c r="G25" s="57" t="str">
        <f t="shared" si="1"/>
        <v>Not Met</v>
      </c>
      <c r="H25" s="71">
        <v>3152</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row>
    <row r="26" spans="1:63" s="29" customFormat="1" x14ac:dyDescent="0.25">
      <c r="A26" s="39" t="s">
        <v>19</v>
      </c>
      <c r="B26" s="28"/>
      <c r="C26" s="28"/>
      <c r="D26" s="28"/>
      <c r="E26" s="28"/>
      <c r="F26" s="28"/>
      <c r="G26" s="28"/>
      <c r="H26" s="28"/>
      <c r="I26" s="28"/>
    </row>
    <row r="27" spans="1:63" x14ac:dyDescent="0.25">
      <c r="A27" s="29"/>
      <c r="B27" s="63"/>
      <c r="C27" s="63"/>
    </row>
    <row r="28" spans="1:63" x14ac:dyDescent="0.25">
      <c r="A28" s="46"/>
    </row>
  </sheetData>
  <sortState xmlns:xlrd2="http://schemas.microsoft.com/office/spreadsheetml/2017/richdata2" ref="A6:I36">
    <sortCondition ref="A5:A36"/>
  </sortState>
  <mergeCells count="2">
    <mergeCell ref="A1:I1"/>
    <mergeCell ref="A2:I2"/>
  </mergeCells>
  <phoneticPr fontId="3" type="noConversion"/>
  <printOptions horizontalCentered="1"/>
  <pageMargins left="0.25" right="0.25" top="0.25" bottom="0.25" header="0" footer="0"/>
  <pageSetup scale="63" orientation="landscape" r:id="rId1"/>
  <headerFooter alignWithMargins="0"/>
  <webPublishItems count="1">
    <webPublishItem id="14974" divId="FFY05PublicReporting_14974" sourceType="sheet" destinationFile="C:\Documents and Settings\ridgwaya.DMR-B23\My Documents\SPP\SPP-APR Feb1 2008\Publlic Reporting\3c-ChildOutcomes07.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pageSetUpPr fitToPage="1"/>
  </sheetPr>
  <dimension ref="A1:W64"/>
  <sheetViews>
    <sheetView zoomScaleNormal="100" workbookViewId="0">
      <selection activeCell="D33" sqref="D33"/>
    </sheetView>
  </sheetViews>
  <sheetFormatPr defaultColWidth="45.44140625" defaultRowHeight="13.8" x14ac:dyDescent="0.25"/>
  <cols>
    <col min="1" max="1" width="43.88671875" style="42" customWidth="1"/>
    <col min="2" max="2" width="32.44140625" style="42" customWidth="1"/>
    <col min="3" max="3" width="17.5546875" style="42" customWidth="1"/>
    <col min="4" max="4" width="19.5546875" style="42" customWidth="1"/>
    <col min="5" max="5" width="15" style="42" customWidth="1"/>
    <col min="6" max="6" width="19" style="42" customWidth="1"/>
    <col min="7" max="7" width="20.5546875" style="42" customWidth="1"/>
    <col min="8" max="23" width="45.44140625" style="42"/>
    <col min="24" max="16384" width="45.44140625" style="4"/>
  </cols>
  <sheetData>
    <row r="1" spans="1:23" ht="16.5" customHeight="1" x14ac:dyDescent="0.25">
      <c r="A1" s="137" t="s">
        <v>112</v>
      </c>
      <c r="B1" s="137"/>
      <c r="C1" s="137"/>
      <c r="D1" s="137"/>
      <c r="E1" s="137"/>
      <c r="F1" s="137"/>
      <c r="G1" s="137"/>
    </row>
    <row r="2" spans="1:23" ht="33.75" customHeight="1" x14ac:dyDescent="0.3">
      <c r="A2" s="138" t="s">
        <v>14</v>
      </c>
      <c r="B2" s="138"/>
      <c r="C2" s="138"/>
      <c r="D2" s="138"/>
      <c r="E2" s="138"/>
      <c r="F2" s="138"/>
      <c r="G2" s="138"/>
    </row>
    <row r="3" spans="1:23" s="5" customFormat="1" ht="41.4" x14ac:dyDescent="0.25">
      <c r="A3" s="58" t="s">
        <v>0</v>
      </c>
      <c r="B3" s="58" t="s">
        <v>68</v>
      </c>
      <c r="C3" s="58" t="s">
        <v>61</v>
      </c>
      <c r="D3" s="58" t="s">
        <v>69</v>
      </c>
      <c r="E3" s="58" t="s">
        <v>26</v>
      </c>
      <c r="F3" s="38" t="s">
        <v>109</v>
      </c>
      <c r="G3" s="38" t="s">
        <v>110</v>
      </c>
      <c r="H3" s="43"/>
      <c r="I3" s="43"/>
      <c r="J3" s="43"/>
      <c r="K3" s="43"/>
      <c r="L3" s="43"/>
      <c r="M3" s="43"/>
      <c r="N3" s="43"/>
      <c r="O3" s="43"/>
      <c r="P3" s="43"/>
      <c r="Q3" s="43"/>
      <c r="R3" s="43"/>
      <c r="S3" s="43"/>
      <c r="T3" s="43"/>
      <c r="U3" s="43"/>
      <c r="V3" s="43"/>
      <c r="W3" s="43"/>
    </row>
    <row r="4" spans="1:23" x14ac:dyDescent="0.25">
      <c r="A4" s="96" t="s">
        <v>120</v>
      </c>
      <c r="B4" s="15">
        <v>33</v>
      </c>
      <c r="C4" s="15">
        <v>35</v>
      </c>
      <c r="D4" s="73">
        <f>B4/C4</f>
        <v>0.94285714285714284</v>
      </c>
      <c r="E4" s="25" t="str">
        <f t="shared" ref="E4:E24" si="0">IF(D4&gt;=F4,"Met", "Not Met")</f>
        <v>Met</v>
      </c>
      <c r="F4" s="24">
        <v>0.9</v>
      </c>
      <c r="G4" s="45">
        <v>0.90900000000000003</v>
      </c>
    </row>
    <row r="5" spans="1:23" x14ac:dyDescent="0.25">
      <c r="A5" s="96" t="s">
        <v>121</v>
      </c>
      <c r="B5" s="15">
        <v>6</v>
      </c>
      <c r="C5" s="15">
        <v>6</v>
      </c>
      <c r="D5" s="73">
        <f t="shared" ref="D5:D24" si="1">B5/C5</f>
        <v>1</v>
      </c>
      <c r="E5" s="25" t="str">
        <f>IF(D5&gt;=F5,"Met", "Not Met")</f>
        <v>Met</v>
      </c>
      <c r="F5" s="24">
        <v>0.9</v>
      </c>
      <c r="G5" s="45">
        <v>0.90900000000000003</v>
      </c>
    </row>
    <row r="6" spans="1:23" x14ac:dyDescent="0.25">
      <c r="A6" s="96" t="s">
        <v>122</v>
      </c>
      <c r="B6" s="15">
        <v>21</v>
      </c>
      <c r="C6" s="15">
        <v>26</v>
      </c>
      <c r="D6" s="73">
        <f t="shared" si="1"/>
        <v>0.80769230769230771</v>
      </c>
      <c r="E6" s="25" t="str">
        <f t="shared" si="0"/>
        <v>Not Met</v>
      </c>
      <c r="F6" s="24">
        <v>0.9</v>
      </c>
      <c r="G6" s="45">
        <v>0.90900000000000003</v>
      </c>
    </row>
    <row r="7" spans="1:23" ht="26.4" x14ac:dyDescent="0.25">
      <c r="A7" s="96" t="s">
        <v>123</v>
      </c>
      <c r="B7" s="15">
        <v>154</v>
      </c>
      <c r="C7" s="15">
        <v>174</v>
      </c>
      <c r="D7" s="73">
        <f t="shared" si="1"/>
        <v>0.88505747126436785</v>
      </c>
      <c r="E7" s="25" t="str">
        <f t="shared" si="0"/>
        <v>Not Met</v>
      </c>
      <c r="F7" s="24">
        <v>0.9</v>
      </c>
      <c r="G7" s="45">
        <v>0.90900000000000003</v>
      </c>
    </row>
    <row r="8" spans="1:23" x14ac:dyDescent="0.25">
      <c r="A8" s="96" t="s">
        <v>124</v>
      </c>
      <c r="B8" s="15">
        <v>119</v>
      </c>
      <c r="C8" s="15">
        <v>126</v>
      </c>
      <c r="D8" s="73">
        <f t="shared" si="1"/>
        <v>0.94444444444444442</v>
      </c>
      <c r="E8" s="25" t="str">
        <f t="shared" si="0"/>
        <v>Met</v>
      </c>
      <c r="F8" s="24">
        <v>0.9</v>
      </c>
      <c r="G8" s="45">
        <v>0.90900000000000003</v>
      </c>
    </row>
    <row r="9" spans="1:23" x14ac:dyDescent="0.25">
      <c r="A9" s="96" t="s">
        <v>125</v>
      </c>
      <c r="B9" s="15">
        <v>7</v>
      </c>
      <c r="C9" s="15">
        <v>7</v>
      </c>
      <c r="D9" s="73">
        <f t="shared" si="1"/>
        <v>1</v>
      </c>
      <c r="E9" s="25" t="str">
        <f t="shared" si="0"/>
        <v>Met</v>
      </c>
      <c r="F9" s="24">
        <v>0.9</v>
      </c>
      <c r="G9" s="45">
        <v>0.90900000000000003</v>
      </c>
    </row>
    <row r="10" spans="1:23" x14ac:dyDescent="0.25">
      <c r="A10" s="96" t="s">
        <v>126</v>
      </c>
      <c r="B10" s="15">
        <v>33</v>
      </c>
      <c r="C10" s="15">
        <v>39</v>
      </c>
      <c r="D10" s="73">
        <f t="shared" si="1"/>
        <v>0.84615384615384615</v>
      </c>
      <c r="E10" s="25" t="str">
        <f t="shared" si="0"/>
        <v>Not Met</v>
      </c>
      <c r="F10" s="24">
        <v>0.9</v>
      </c>
      <c r="G10" s="45">
        <v>0.90900000000000003</v>
      </c>
    </row>
    <row r="11" spans="1:23" x14ac:dyDescent="0.25">
      <c r="A11" s="96" t="s">
        <v>127</v>
      </c>
      <c r="B11" s="15">
        <v>106</v>
      </c>
      <c r="C11" s="15">
        <v>117</v>
      </c>
      <c r="D11" s="73">
        <f t="shared" si="1"/>
        <v>0.90598290598290598</v>
      </c>
      <c r="E11" s="25" t="str">
        <f t="shared" si="0"/>
        <v>Met</v>
      </c>
      <c r="F11" s="24">
        <v>0.9</v>
      </c>
      <c r="G11" s="45">
        <v>0.90900000000000003</v>
      </c>
    </row>
    <row r="12" spans="1:23" x14ac:dyDescent="0.25">
      <c r="A12" s="96" t="s">
        <v>128</v>
      </c>
      <c r="B12" s="15">
        <v>43</v>
      </c>
      <c r="C12" s="15">
        <v>47</v>
      </c>
      <c r="D12" s="73">
        <f t="shared" si="1"/>
        <v>0.91489361702127658</v>
      </c>
      <c r="E12" s="25" t="str">
        <f t="shared" si="0"/>
        <v>Met</v>
      </c>
      <c r="F12" s="24">
        <v>0.9</v>
      </c>
      <c r="G12" s="45">
        <v>0.90900000000000003</v>
      </c>
    </row>
    <row r="13" spans="1:23" x14ac:dyDescent="0.25">
      <c r="A13" s="96" t="s">
        <v>129</v>
      </c>
      <c r="B13" s="15">
        <v>47</v>
      </c>
      <c r="C13" s="15">
        <v>49</v>
      </c>
      <c r="D13" s="73">
        <f t="shared" si="1"/>
        <v>0.95918367346938771</v>
      </c>
      <c r="E13" s="25" t="str">
        <f t="shared" si="0"/>
        <v>Met</v>
      </c>
      <c r="F13" s="24">
        <v>0.9</v>
      </c>
      <c r="G13" s="45">
        <v>0.90900000000000003</v>
      </c>
    </row>
    <row r="14" spans="1:23" x14ac:dyDescent="0.25">
      <c r="A14" s="96" t="s">
        <v>130</v>
      </c>
      <c r="B14" s="15">
        <v>14</v>
      </c>
      <c r="C14" s="15">
        <v>15</v>
      </c>
      <c r="D14" s="73">
        <f t="shared" si="1"/>
        <v>0.93333333333333335</v>
      </c>
      <c r="E14" s="25" t="str">
        <f t="shared" si="0"/>
        <v>Met</v>
      </c>
      <c r="F14" s="24">
        <v>0.9</v>
      </c>
      <c r="G14" s="45">
        <v>0.90900000000000003</v>
      </c>
    </row>
    <row r="15" spans="1:23" x14ac:dyDescent="0.25">
      <c r="A15" s="96" t="s">
        <v>131</v>
      </c>
      <c r="B15" s="15">
        <v>67</v>
      </c>
      <c r="C15" s="15">
        <v>71</v>
      </c>
      <c r="D15" s="73">
        <f t="shared" si="1"/>
        <v>0.94366197183098588</v>
      </c>
      <c r="E15" s="25" t="str">
        <f t="shared" si="0"/>
        <v>Met</v>
      </c>
      <c r="F15" s="24">
        <v>0.9</v>
      </c>
      <c r="G15" s="45">
        <v>0.90900000000000003</v>
      </c>
    </row>
    <row r="16" spans="1:23" x14ac:dyDescent="0.25">
      <c r="A16" s="96" t="s">
        <v>132</v>
      </c>
      <c r="B16" s="15">
        <v>23</v>
      </c>
      <c r="C16" s="15">
        <v>27</v>
      </c>
      <c r="D16" s="73">
        <f t="shared" si="1"/>
        <v>0.85185185185185186</v>
      </c>
      <c r="E16" s="25" t="str">
        <f t="shared" si="0"/>
        <v>Not Met</v>
      </c>
      <c r="F16" s="24">
        <v>0.9</v>
      </c>
      <c r="G16" s="45">
        <v>0.90900000000000003</v>
      </c>
    </row>
    <row r="17" spans="1:7" x14ac:dyDescent="0.25">
      <c r="A17" s="96" t="s">
        <v>133</v>
      </c>
      <c r="B17" s="15">
        <v>7</v>
      </c>
      <c r="C17" s="15">
        <v>7</v>
      </c>
      <c r="D17" s="73">
        <f t="shared" si="1"/>
        <v>1</v>
      </c>
      <c r="E17" s="25" t="str">
        <f t="shared" si="0"/>
        <v>Met</v>
      </c>
      <c r="F17" s="24">
        <v>0.9</v>
      </c>
      <c r="G17" s="45">
        <v>0.90900000000000003</v>
      </c>
    </row>
    <row r="18" spans="1:7" x14ac:dyDescent="0.25">
      <c r="A18" s="96" t="s">
        <v>134</v>
      </c>
      <c r="B18" s="15">
        <v>17</v>
      </c>
      <c r="C18" s="15">
        <v>18</v>
      </c>
      <c r="D18" s="73">
        <f t="shared" si="1"/>
        <v>0.94444444444444442</v>
      </c>
      <c r="E18" s="25" t="str">
        <f t="shared" si="0"/>
        <v>Met</v>
      </c>
      <c r="F18" s="24">
        <v>0.9</v>
      </c>
      <c r="G18" s="45">
        <v>0.90900000000000003</v>
      </c>
    </row>
    <row r="19" spans="1:7" x14ac:dyDescent="0.25">
      <c r="A19" s="96" t="s">
        <v>135</v>
      </c>
      <c r="B19" s="15">
        <v>32</v>
      </c>
      <c r="C19" s="15">
        <v>32</v>
      </c>
      <c r="D19" s="73">
        <f t="shared" si="1"/>
        <v>1</v>
      </c>
      <c r="E19" s="25" t="str">
        <f t="shared" si="0"/>
        <v>Met</v>
      </c>
      <c r="F19" s="24">
        <v>0.9</v>
      </c>
      <c r="G19" s="45">
        <v>0.90900000000000003</v>
      </c>
    </row>
    <row r="20" spans="1:7" x14ac:dyDescent="0.25">
      <c r="A20" s="96" t="s">
        <v>136</v>
      </c>
      <c r="B20" s="15">
        <v>195</v>
      </c>
      <c r="C20" s="15">
        <v>212</v>
      </c>
      <c r="D20" s="73">
        <f t="shared" si="1"/>
        <v>0.91981132075471694</v>
      </c>
      <c r="E20" s="25" t="str">
        <f t="shared" si="0"/>
        <v>Met</v>
      </c>
      <c r="F20" s="24">
        <v>0.9</v>
      </c>
      <c r="G20" s="45">
        <v>0.90900000000000003</v>
      </c>
    </row>
    <row r="21" spans="1:7" x14ac:dyDescent="0.25">
      <c r="A21" s="96" t="s">
        <v>137</v>
      </c>
      <c r="B21" s="15">
        <v>116</v>
      </c>
      <c r="C21" s="15">
        <v>133</v>
      </c>
      <c r="D21" s="73">
        <f t="shared" si="1"/>
        <v>0.8721804511278195</v>
      </c>
      <c r="E21" s="25" t="str">
        <f t="shared" si="0"/>
        <v>Not Met</v>
      </c>
      <c r="F21" s="24">
        <v>0.9</v>
      </c>
      <c r="G21" s="45">
        <v>0.90900000000000003</v>
      </c>
    </row>
    <row r="22" spans="1:7" x14ac:dyDescent="0.25">
      <c r="A22" s="96" t="s">
        <v>138</v>
      </c>
      <c r="B22" s="15">
        <v>9</v>
      </c>
      <c r="C22" s="15">
        <v>11</v>
      </c>
      <c r="D22" s="73">
        <f t="shared" si="1"/>
        <v>0.81818181818181823</v>
      </c>
      <c r="E22" s="25" t="str">
        <f t="shared" si="0"/>
        <v>Not Met</v>
      </c>
      <c r="F22" s="24">
        <v>0.9</v>
      </c>
      <c r="G22" s="45">
        <v>0.90900000000000003</v>
      </c>
    </row>
    <row r="23" spans="1:7" x14ac:dyDescent="0.25">
      <c r="A23" s="96" t="s">
        <v>139</v>
      </c>
      <c r="B23" s="15">
        <v>47</v>
      </c>
      <c r="C23" s="15">
        <v>52</v>
      </c>
      <c r="D23" s="73">
        <f t="shared" si="1"/>
        <v>0.90384615384615385</v>
      </c>
      <c r="E23" s="25" t="str">
        <f t="shared" si="0"/>
        <v>Met</v>
      </c>
      <c r="F23" s="24">
        <v>0.9</v>
      </c>
      <c r="G23" s="45">
        <v>0.90900000000000003</v>
      </c>
    </row>
    <row r="24" spans="1:7" x14ac:dyDescent="0.25">
      <c r="A24" s="96" t="s">
        <v>45</v>
      </c>
      <c r="B24" s="15">
        <f>SUM(B4:B23)</f>
        <v>1096</v>
      </c>
      <c r="C24" s="93">
        <f>SUM(C4:C23)</f>
        <v>1204</v>
      </c>
      <c r="D24" s="73">
        <f t="shared" si="1"/>
        <v>0.9102990033222591</v>
      </c>
      <c r="E24" s="25" t="str">
        <f t="shared" si="0"/>
        <v>Met</v>
      </c>
      <c r="F24" s="24">
        <v>0.9</v>
      </c>
      <c r="G24" s="45">
        <v>0.90900000000000003</v>
      </c>
    </row>
    <row r="25" spans="1:7" x14ac:dyDescent="0.25">
      <c r="A25" s="65" t="s">
        <v>19</v>
      </c>
      <c r="B25" s="46" t="s">
        <v>98</v>
      </c>
      <c r="C25" s="66"/>
      <c r="D25" s="67"/>
      <c r="E25" s="51"/>
      <c r="F25" s="68"/>
      <c r="G25" s="69"/>
    </row>
    <row r="26" spans="1:7" x14ac:dyDescent="0.25">
      <c r="A26" s="46"/>
      <c r="B26" s="40"/>
      <c r="C26" s="40"/>
      <c r="D26" s="40"/>
    </row>
    <row r="27" spans="1:7" x14ac:dyDescent="0.25">
      <c r="A27" s="46" t="s">
        <v>98</v>
      </c>
      <c r="B27" s="40"/>
      <c r="C27" s="40"/>
      <c r="D27" s="59"/>
    </row>
    <row r="28" spans="1:7" x14ac:dyDescent="0.25">
      <c r="A28" s="40"/>
      <c r="B28" s="40"/>
      <c r="C28" s="40"/>
      <c r="D28" s="59"/>
    </row>
    <row r="29" spans="1:7" x14ac:dyDescent="0.25">
      <c r="A29" s="40"/>
      <c r="B29" s="40"/>
      <c r="C29" s="40"/>
      <c r="D29" s="59"/>
    </row>
    <row r="30" spans="1:7" x14ac:dyDescent="0.25">
      <c r="A30" s="40"/>
      <c r="B30" s="40"/>
      <c r="C30" s="40"/>
      <c r="D30" s="59"/>
    </row>
    <row r="31" spans="1:7" x14ac:dyDescent="0.25">
      <c r="A31" s="40"/>
      <c r="B31" s="40"/>
      <c r="C31" s="40"/>
      <c r="D31" s="59"/>
    </row>
    <row r="32" spans="1:7" x14ac:dyDescent="0.25">
      <c r="A32" s="40"/>
      <c r="B32" s="40"/>
      <c r="C32" s="40"/>
      <c r="D32" s="59"/>
    </row>
    <row r="33" spans="1:4" x14ac:dyDescent="0.25">
      <c r="A33" s="40"/>
      <c r="B33" s="40"/>
      <c r="C33" s="40"/>
      <c r="D33" s="59"/>
    </row>
    <row r="34" spans="1:4" x14ac:dyDescent="0.25">
      <c r="A34" s="40"/>
      <c r="B34" s="40"/>
      <c r="C34" s="40"/>
      <c r="D34" s="59"/>
    </row>
    <row r="35" spans="1:4" x14ac:dyDescent="0.25">
      <c r="A35" s="40"/>
      <c r="B35" s="40"/>
      <c r="C35" s="40"/>
      <c r="D35" s="59"/>
    </row>
    <row r="36" spans="1:4" x14ac:dyDescent="0.25">
      <c r="A36" s="40"/>
      <c r="B36" s="40"/>
      <c r="C36" s="40"/>
      <c r="D36" s="59"/>
    </row>
    <row r="37" spans="1:4" x14ac:dyDescent="0.25">
      <c r="A37" s="40"/>
      <c r="B37" s="40"/>
      <c r="C37" s="40"/>
      <c r="D37" s="59"/>
    </row>
    <row r="38" spans="1:4" x14ac:dyDescent="0.25">
      <c r="A38" s="40"/>
      <c r="B38" s="40"/>
      <c r="C38" s="40"/>
      <c r="D38" s="59"/>
    </row>
    <row r="39" spans="1:4" x14ac:dyDescent="0.25">
      <c r="A39" s="40"/>
      <c r="B39" s="40"/>
      <c r="C39" s="40"/>
      <c r="D39" s="59"/>
    </row>
    <row r="40" spans="1:4" x14ac:dyDescent="0.25">
      <c r="A40" s="40"/>
      <c r="B40" s="40"/>
      <c r="C40" s="40"/>
      <c r="D40" s="59"/>
    </row>
    <row r="41" spans="1:4" x14ac:dyDescent="0.25">
      <c r="A41" s="40"/>
      <c r="B41" s="40"/>
      <c r="C41" s="40"/>
      <c r="D41" s="59"/>
    </row>
    <row r="42" spans="1:4" x14ac:dyDescent="0.25">
      <c r="A42" s="40"/>
      <c r="B42" s="40"/>
      <c r="C42" s="40"/>
      <c r="D42" s="59"/>
    </row>
    <row r="43" spans="1:4" x14ac:dyDescent="0.25">
      <c r="A43" s="40"/>
      <c r="B43" s="40"/>
      <c r="C43" s="40"/>
      <c r="D43" s="59"/>
    </row>
    <row r="44" spans="1:4" x14ac:dyDescent="0.25">
      <c r="A44" s="40"/>
      <c r="B44" s="40"/>
      <c r="C44" s="40"/>
      <c r="D44" s="59"/>
    </row>
    <row r="45" spans="1:4" x14ac:dyDescent="0.25">
      <c r="A45" s="40"/>
      <c r="B45" s="40"/>
      <c r="C45" s="40"/>
      <c r="D45" s="59"/>
    </row>
    <row r="46" spans="1:4" x14ac:dyDescent="0.25">
      <c r="A46" s="40"/>
      <c r="B46" s="40"/>
      <c r="C46" s="40"/>
      <c r="D46" s="59"/>
    </row>
    <row r="47" spans="1:4" x14ac:dyDescent="0.25">
      <c r="A47" s="40"/>
      <c r="B47" s="40"/>
      <c r="C47" s="40"/>
      <c r="D47" s="59"/>
    </row>
    <row r="48" spans="1:4" x14ac:dyDescent="0.25">
      <c r="A48" s="40"/>
      <c r="B48" s="40"/>
      <c r="C48" s="40"/>
      <c r="D48" s="59"/>
    </row>
    <row r="49" spans="1:4" x14ac:dyDescent="0.25">
      <c r="A49" s="40"/>
      <c r="B49" s="40"/>
      <c r="C49" s="40"/>
      <c r="D49" s="59"/>
    </row>
    <row r="50" spans="1:4" x14ac:dyDescent="0.25">
      <c r="A50" s="40"/>
      <c r="B50" s="40"/>
      <c r="C50" s="40"/>
      <c r="D50" s="59"/>
    </row>
    <row r="51" spans="1:4" x14ac:dyDescent="0.25">
      <c r="A51" s="40"/>
      <c r="B51" s="40"/>
      <c r="C51" s="40"/>
      <c r="D51" s="59"/>
    </row>
    <row r="52" spans="1:4" x14ac:dyDescent="0.25">
      <c r="A52" s="40"/>
      <c r="B52" s="40"/>
      <c r="C52" s="40"/>
      <c r="D52" s="59"/>
    </row>
    <row r="53" spans="1:4" x14ac:dyDescent="0.25">
      <c r="A53" s="40"/>
      <c r="B53" s="40"/>
      <c r="C53" s="40"/>
      <c r="D53" s="59"/>
    </row>
    <row r="54" spans="1:4" x14ac:dyDescent="0.25">
      <c r="A54" s="40"/>
      <c r="B54" s="40"/>
      <c r="C54" s="40"/>
      <c r="D54" s="59"/>
    </row>
    <row r="55" spans="1:4" x14ac:dyDescent="0.25">
      <c r="A55" s="40"/>
      <c r="B55" s="40"/>
      <c r="C55" s="40"/>
      <c r="D55" s="59"/>
    </row>
    <row r="56" spans="1:4" x14ac:dyDescent="0.25">
      <c r="A56" s="40"/>
      <c r="B56" s="40"/>
      <c r="C56" s="40"/>
      <c r="D56" s="59"/>
    </row>
    <row r="57" spans="1:4" x14ac:dyDescent="0.25">
      <c r="A57" s="40"/>
      <c r="B57" s="40"/>
      <c r="C57" s="40"/>
      <c r="D57" s="59"/>
    </row>
    <row r="58" spans="1:4" x14ac:dyDescent="0.25">
      <c r="A58" s="40"/>
      <c r="B58" s="40"/>
      <c r="C58" s="40"/>
      <c r="D58" s="59"/>
    </row>
    <row r="59" spans="1:4" x14ac:dyDescent="0.25">
      <c r="A59" s="40"/>
      <c r="B59" s="40"/>
      <c r="C59" s="40"/>
      <c r="D59" s="59"/>
    </row>
    <row r="60" spans="1:4" x14ac:dyDescent="0.25">
      <c r="A60" s="40"/>
      <c r="B60" s="40"/>
      <c r="C60" s="40"/>
      <c r="D60" s="59"/>
    </row>
    <row r="61" spans="1:4" x14ac:dyDescent="0.25">
      <c r="A61" s="40"/>
      <c r="B61" s="40"/>
      <c r="C61" s="40"/>
      <c r="D61" s="59"/>
    </row>
    <row r="62" spans="1:4" x14ac:dyDescent="0.25">
      <c r="A62" s="40"/>
      <c r="B62" s="40"/>
      <c r="C62" s="40"/>
      <c r="D62" s="59"/>
    </row>
    <row r="63" spans="1:4" x14ac:dyDescent="0.25">
      <c r="A63" s="40"/>
      <c r="B63" s="40"/>
      <c r="C63" s="40"/>
      <c r="D63" s="59"/>
    </row>
    <row r="64" spans="1:4" x14ac:dyDescent="0.25">
      <c r="A64" s="40"/>
      <c r="B64" s="40"/>
      <c r="C64" s="40"/>
      <c r="D64" s="59"/>
    </row>
  </sheetData>
  <sortState xmlns:xlrd2="http://schemas.microsoft.com/office/spreadsheetml/2017/richdata2" ref="A5:G35">
    <sortCondition ref="A5:A35"/>
  </sortState>
  <mergeCells count="2">
    <mergeCell ref="A1:G1"/>
    <mergeCell ref="A2:G2"/>
  </mergeCells>
  <hyperlinks>
    <hyperlink ref="A25" r:id="rId1" xr:uid="{478FF8F1-821B-430D-8DD4-872DC522B600}"/>
  </hyperlinks>
  <printOptions horizontalCentered="1"/>
  <pageMargins left="0.25" right="0.25" top="0.25" bottom="0.5" header="0" footer="0"/>
  <pageSetup scale="81"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AG27"/>
  <sheetViews>
    <sheetView topLeftCell="A3" zoomScaleNormal="100" workbookViewId="0">
      <selection activeCell="D33" sqref="D33"/>
    </sheetView>
  </sheetViews>
  <sheetFormatPr defaultColWidth="45.44140625" defaultRowHeight="13.8" x14ac:dyDescent="0.25"/>
  <cols>
    <col min="1" max="1" width="43.88671875" style="42" customWidth="1"/>
    <col min="2" max="2" width="32.44140625" style="41" customWidth="1"/>
    <col min="3" max="3" width="17.5546875" style="41" customWidth="1"/>
    <col min="4" max="4" width="19.5546875" style="42" customWidth="1"/>
    <col min="5" max="5" width="15" style="42" customWidth="1"/>
    <col min="6" max="6" width="19" style="42" customWidth="1"/>
    <col min="7" max="7" width="20.5546875" style="42" customWidth="1"/>
    <col min="8" max="33" width="45.44140625" style="42"/>
    <col min="34" max="16384" width="45.44140625" style="4"/>
  </cols>
  <sheetData>
    <row r="1" spans="1:33" ht="21.75" customHeight="1" x14ac:dyDescent="0.25">
      <c r="A1" s="137" t="s">
        <v>112</v>
      </c>
      <c r="B1" s="137"/>
      <c r="C1" s="137"/>
      <c r="D1" s="137"/>
      <c r="E1" s="137"/>
      <c r="F1" s="137"/>
      <c r="G1" s="137"/>
    </row>
    <row r="2" spans="1:33" ht="33.75" customHeight="1" x14ac:dyDescent="0.3">
      <c r="A2" s="138" t="s">
        <v>16</v>
      </c>
      <c r="B2" s="138"/>
      <c r="C2" s="138"/>
      <c r="D2" s="138"/>
      <c r="E2" s="138"/>
      <c r="F2" s="138"/>
      <c r="G2" s="138"/>
    </row>
    <row r="3" spans="1:33" s="5" customFormat="1" ht="41.4" x14ac:dyDescent="0.25">
      <c r="A3" s="58" t="s">
        <v>0</v>
      </c>
      <c r="B3" s="58" t="s">
        <v>68</v>
      </c>
      <c r="C3" s="58" t="s">
        <v>61</v>
      </c>
      <c r="D3" s="58" t="s">
        <v>69</v>
      </c>
      <c r="E3" s="58" t="s">
        <v>26</v>
      </c>
      <c r="F3" s="38" t="s">
        <v>109</v>
      </c>
      <c r="G3" s="38" t="s">
        <v>110</v>
      </c>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x14ac:dyDescent="0.25">
      <c r="A4" s="96" t="s">
        <v>120</v>
      </c>
      <c r="B4" s="21">
        <v>33</v>
      </c>
      <c r="C4" s="21">
        <v>35</v>
      </c>
      <c r="D4" s="73">
        <f t="shared" ref="D4:D24" si="0">+B4/C4</f>
        <v>0.94285714285714284</v>
      </c>
      <c r="E4" s="25" t="str">
        <f t="shared" ref="E4:E24" si="1">IF(D4&gt;=F4,"Met", "Not Met")</f>
        <v>Met</v>
      </c>
      <c r="F4" s="24">
        <v>0.91</v>
      </c>
      <c r="G4" s="45">
        <v>0.88700000000000001</v>
      </c>
    </row>
    <row r="5" spans="1:33" x14ac:dyDescent="0.25">
      <c r="A5" s="96" t="s">
        <v>121</v>
      </c>
      <c r="B5" s="21">
        <v>6</v>
      </c>
      <c r="C5" s="21">
        <v>6</v>
      </c>
      <c r="D5" s="73">
        <f t="shared" si="0"/>
        <v>1</v>
      </c>
      <c r="E5" s="25" t="str">
        <f t="shared" si="1"/>
        <v>Met</v>
      </c>
      <c r="F5" s="24">
        <v>0.91</v>
      </c>
      <c r="G5" s="45">
        <v>0.88700000000000001</v>
      </c>
    </row>
    <row r="6" spans="1:33" x14ac:dyDescent="0.25">
      <c r="A6" s="96" t="s">
        <v>122</v>
      </c>
      <c r="B6" s="21">
        <v>20</v>
      </c>
      <c r="C6" s="21">
        <v>26</v>
      </c>
      <c r="D6" s="73">
        <f t="shared" si="0"/>
        <v>0.76923076923076927</v>
      </c>
      <c r="E6" s="25" t="str">
        <f t="shared" si="1"/>
        <v>Not Met</v>
      </c>
      <c r="F6" s="24">
        <v>0.91</v>
      </c>
      <c r="G6" s="45">
        <v>0.88700000000000001</v>
      </c>
    </row>
    <row r="7" spans="1:33" ht="26.4" x14ac:dyDescent="0.25">
      <c r="A7" s="96" t="s">
        <v>123</v>
      </c>
      <c r="B7" s="21">
        <v>152</v>
      </c>
      <c r="C7" s="21">
        <v>174</v>
      </c>
      <c r="D7" s="73">
        <f t="shared" si="0"/>
        <v>0.87356321839080464</v>
      </c>
      <c r="E7" s="25" t="str">
        <f t="shared" si="1"/>
        <v>Not Met</v>
      </c>
      <c r="F7" s="24">
        <v>0.91</v>
      </c>
      <c r="G7" s="45">
        <v>0.88700000000000001</v>
      </c>
    </row>
    <row r="8" spans="1:33" x14ac:dyDescent="0.25">
      <c r="A8" s="96" t="s">
        <v>124</v>
      </c>
      <c r="B8" s="21">
        <v>117</v>
      </c>
      <c r="C8" s="21">
        <v>126</v>
      </c>
      <c r="D8" s="73">
        <f t="shared" si="0"/>
        <v>0.9285714285714286</v>
      </c>
      <c r="E8" s="25" t="str">
        <f t="shared" si="1"/>
        <v>Met</v>
      </c>
      <c r="F8" s="24">
        <v>0.91</v>
      </c>
      <c r="G8" s="45">
        <v>0.88700000000000001</v>
      </c>
    </row>
    <row r="9" spans="1:33" x14ac:dyDescent="0.25">
      <c r="A9" s="96" t="s">
        <v>125</v>
      </c>
      <c r="B9" s="21">
        <v>7</v>
      </c>
      <c r="C9" s="21">
        <v>7</v>
      </c>
      <c r="D9" s="73">
        <f t="shared" si="0"/>
        <v>1</v>
      </c>
      <c r="E9" s="25" t="str">
        <f t="shared" si="1"/>
        <v>Met</v>
      </c>
      <c r="F9" s="24">
        <v>0.91</v>
      </c>
      <c r="G9" s="45">
        <v>0.88700000000000001</v>
      </c>
    </row>
    <row r="10" spans="1:33" x14ac:dyDescent="0.25">
      <c r="A10" s="96" t="s">
        <v>126</v>
      </c>
      <c r="B10" s="21">
        <v>31</v>
      </c>
      <c r="C10" s="21">
        <v>39</v>
      </c>
      <c r="D10" s="73">
        <f t="shared" si="0"/>
        <v>0.79487179487179482</v>
      </c>
      <c r="E10" s="25" t="str">
        <f t="shared" si="1"/>
        <v>Not Met</v>
      </c>
      <c r="F10" s="24">
        <v>0.91</v>
      </c>
      <c r="G10" s="45">
        <v>0.88700000000000001</v>
      </c>
    </row>
    <row r="11" spans="1:33" x14ac:dyDescent="0.25">
      <c r="A11" s="96" t="s">
        <v>127</v>
      </c>
      <c r="B11" s="21">
        <v>102</v>
      </c>
      <c r="C11" s="21">
        <v>117</v>
      </c>
      <c r="D11" s="73">
        <f t="shared" si="0"/>
        <v>0.87179487179487181</v>
      </c>
      <c r="E11" s="25" t="str">
        <f t="shared" si="1"/>
        <v>Not Met</v>
      </c>
      <c r="F11" s="24">
        <v>0.91</v>
      </c>
      <c r="G11" s="45">
        <v>0.88700000000000001</v>
      </c>
    </row>
    <row r="12" spans="1:33" x14ac:dyDescent="0.25">
      <c r="A12" s="96" t="s">
        <v>128</v>
      </c>
      <c r="B12" s="21">
        <v>43</v>
      </c>
      <c r="C12" s="21">
        <v>47</v>
      </c>
      <c r="D12" s="73">
        <f t="shared" si="0"/>
        <v>0.91489361702127658</v>
      </c>
      <c r="E12" s="25" t="str">
        <f t="shared" si="1"/>
        <v>Met</v>
      </c>
      <c r="F12" s="24">
        <v>0.91</v>
      </c>
      <c r="G12" s="45">
        <v>0.88700000000000001</v>
      </c>
    </row>
    <row r="13" spans="1:33" x14ac:dyDescent="0.25">
      <c r="A13" s="96" t="s">
        <v>129</v>
      </c>
      <c r="B13" s="21">
        <v>46</v>
      </c>
      <c r="C13" s="21">
        <v>49</v>
      </c>
      <c r="D13" s="73">
        <f t="shared" si="0"/>
        <v>0.93877551020408168</v>
      </c>
      <c r="E13" s="25" t="str">
        <f t="shared" si="1"/>
        <v>Met</v>
      </c>
      <c r="F13" s="24">
        <v>0.91</v>
      </c>
      <c r="G13" s="45">
        <v>0.88700000000000001</v>
      </c>
    </row>
    <row r="14" spans="1:33" x14ac:dyDescent="0.25">
      <c r="A14" s="96" t="s">
        <v>130</v>
      </c>
      <c r="B14" s="21">
        <v>14</v>
      </c>
      <c r="C14" s="21">
        <v>15</v>
      </c>
      <c r="D14" s="73">
        <f t="shared" si="0"/>
        <v>0.93333333333333335</v>
      </c>
      <c r="E14" s="25" t="str">
        <f t="shared" si="1"/>
        <v>Met</v>
      </c>
      <c r="F14" s="24">
        <v>0.91</v>
      </c>
      <c r="G14" s="45">
        <v>0.88700000000000001</v>
      </c>
    </row>
    <row r="15" spans="1:33" x14ac:dyDescent="0.25">
      <c r="A15" s="96" t="s">
        <v>131</v>
      </c>
      <c r="B15" s="21">
        <v>67</v>
      </c>
      <c r="C15" s="21">
        <v>71</v>
      </c>
      <c r="D15" s="73">
        <f t="shared" si="0"/>
        <v>0.94366197183098588</v>
      </c>
      <c r="E15" s="25" t="str">
        <f t="shared" si="1"/>
        <v>Met</v>
      </c>
      <c r="F15" s="24">
        <v>0.91</v>
      </c>
      <c r="G15" s="45">
        <v>0.88700000000000001</v>
      </c>
    </row>
    <row r="16" spans="1:33" x14ac:dyDescent="0.25">
      <c r="A16" s="96" t="s">
        <v>132</v>
      </c>
      <c r="B16" s="21">
        <v>23</v>
      </c>
      <c r="C16" s="21">
        <v>27</v>
      </c>
      <c r="D16" s="73">
        <f t="shared" si="0"/>
        <v>0.85185185185185186</v>
      </c>
      <c r="E16" s="25" t="str">
        <f t="shared" si="1"/>
        <v>Not Met</v>
      </c>
      <c r="F16" s="24">
        <v>0.91</v>
      </c>
      <c r="G16" s="45">
        <v>0.88700000000000001</v>
      </c>
    </row>
    <row r="17" spans="1:7" x14ac:dyDescent="0.25">
      <c r="A17" s="96" t="s">
        <v>133</v>
      </c>
      <c r="B17" s="21">
        <v>7</v>
      </c>
      <c r="C17" s="21">
        <v>7</v>
      </c>
      <c r="D17" s="73">
        <f t="shared" si="0"/>
        <v>1</v>
      </c>
      <c r="E17" s="25" t="str">
        <f t="shared" si="1"/>
        <v>Met</v>
      </c>
      <c r="F17" s="24">
        <v>0.91</v>
      </c>
      <c r="G17" s="45">
        <v>0.88700000000000001</v>
      </c>
    </row>
    <row r="18" spans="1:7" x14ac:dyDescent="0.25">
      <c r="A18" s="96" t="s">
        <v>134</v>
      </c>
      <c r="B18" s="21">
        <v>16</v>
      </c>
      <c r="C18" s="21">
        <v>18</v>
      </c>
      <c r="D18" s="73">
        <f t="shared" si="0"/>
        <v>0.88888888888888884</v>
      </c>
      <c r="E18" s="25" t="str">
        <f t="shared" si="1"/>
        <v>Not Met</v>
      </c>
      <c r="F18" s="24">
        <v>0.91</v>
      </c>
      <c r="G18" s="45">
        <v>0.88700000000000001</v>
      </c>
    </row>
    <row r="19" spans="1:7" x14ac:dyDescent="0.25">
      <c r="A19" s="96" t="s">
        <v>135</v>
      </c>
      <c r="B19" s="21">
        <v>32</v>
      </c>
      <c r="C19" s="21">
        <v>32</v>
      </c>
      <c r="D19" s="73">
        <f t="shared" si="0"/>
        <v>1</v>
      </c>
      <c r="E19" s="25" t="str">
        <f t="shared" si="1"/>
        <v>Met</v>
      </c>
      <c r="F19" s="24">
        <v>0.91</v>
      </c>
      <c r="G19" s="45">
        <v>0.88700000000000001</v>
      </c>
    </row>
    <row r="20" spans="1:7" x14ac:dyDescent="0.25">
      <c r="A20" s="96" t="s">
        <v>136</v>
      </c>
      <c r="B20" s="21">
        <v>189</v>
      </c>
      <c r="C20" s="21">
        <v>212</v>
      </c>
      <c r="D20" s="73">
        <f t="shared" si="0"/>
        <v>0.89150943396226412</v>
      </c>
      <c r="E20" s="25" t="str">
        <f t="shared" si="1"/>
        <v>Not Met</v>
      </c>
      <c r="F20" s="24">
        <v>0.91</v>
      </c>
      <c r="G20" s="45">
        <v>0.88700000000000001</v>
      </c>
    </row>
    <row r="21" spans="1:7" x14ac:dyDescent="0.25">
      <c r="A21" s="96" t="s">
        <v>137</v>
      </c>
      <c r="B21" s="21">
        <v>114</v>
      </c>
      <c r="C21" s="21">
        <v>133</v>
      </c>
      <c r="D21" s="73">
        <f t="shared" si="0"/>
        <v>0.8571428571428571</v>
      </c>
      <c r="E21" s="25" t="str">
        <f t="shared" si="1"/>
        <v>Not Met</v>
      </c>
      <c r="F21" s="24">
        <v>0.91</v>
      </c>
      <c r="G21" s="45">
        <v>0.88700000000000001</v>
      </c>
    </row>
    <row r="22" spans="1:7" x14ac:dyDescent="0.25">
      <c r="A22" s="96" t="s">
        <v>138</v>
      </c>
      <c r="B22" s="21">
        <v>9</v>
      </c>
      <c r="C22" s="21">
        <v>11</v>
      </c>
      <c r="D22" s="73">
        <f t="shared" si="0"/>
        <v>0.81818181818181823</v>
      </c>
      <c r="E22" s="25" t="str">
        <f t="shared" si="1"/>
        <v>Not Met</v>
      </c>
      <c r="F22" s="24">
        <v>0.91</v>
      </c>
      <c r="G22" s="45">
        <v>0.88700000000000001</v>
      </c>
    </row>
    <row r="23" spans="1:7" x14ac:dyDescent="0.25">
      <c r="A23" s="96" t="s">
        <v>139</v>
      </c>
      <c r="B23" s="21">
        <v>47</v>
      </c>
      <c r="C23" s="21">
        <v>52</v>
      </c>
      <c r="D23" s="73">
        <f t="shared" si="0"/>
        <v>0.90384615384615385</v>
      </c>
      <c r="E23" s="25" t="str">
        <f t="shared" si="1"/>
        <v>Not Met</v>
      </c>
      <c r="F23" s="24">
        <v>0.91</v>
      </c>
      <c r="G23" s="45">
        <v>0.88700000000000001</v>
      </c>
    </row>
    <row r="24" spans="1:7" x14ac:dyDescent="0.25">
      <c r="A24" s="96" t="s">
        <v>45</v>
      </c>
      <c r="B24" s="27">
        <f>SUM(B4:B23)</f>
        <v>1075</v>
      </c>
      <c r="C24" s="27">
        <f>SUM(C4:C23)</f>
        <v>1204</v>
      </c>
      <c r="D24" s="73">
        <f t="shared" si="0"/>
        <v>0.8928571428571429</v>
      </c>
      <c r="E24" s="25" t="str">
        <f t="shared" si="1"/>
        <v>Not Met</v>
      </c>
      <c r="F24" s="24">
        <v>0.91</v>
      </c>
      <c r="G24" s="45">
        <v>0.88700000000000001</v>
      </c>
    </row>
    <row r="25" spans="1:7" x14ac:dyDescent="0.25">
      <c r="A25" s="65" t="s">
        <v>19</v>
      </c>
      <c r="B25" s="74"/>
      <c r="C25" s="74"/>
      <c r="D25" s="75"/>
      <c r="E25" s="51"/>
      <c r="F25" s="52"/>
      <c r="G25" s="76"/>
    </row>
    <row r="26" spans="1:7" x14ac:dyDescent="0.25">
      <c r="A26" s="46"/>
    </row>
    <row r="27" spans="1:7" x14ac:dyDescent="0.25">
      <c r="A27" s="46" t="s">
        <v>98</v>
      </c>
    </row>
  </sheetData>
  <sortState xmlns:xlrd2="http://schemas.microsoft.com/office/spreadsheetml/2017/richdata2" ref="A5:G35">
    <sortCondition ref="A5:A35"/>
  </sortState>
  <mergeCells count="2">
    <mergeCell ref="A2:G2"/>
    <mergeCell ref="A1:G1"/>
  </mergeCells>
  <phoneticPr fontId="3" type="noConversion"/>
  <hyperlinks>
    <hyperlink ref="A25" r:id="rId1" xr:uid="{50486203-B524-47E1-97CA-3074322DFF80}"/>
  </hyperlinks>
  <printOptions horizontalCentered="1"/>
  <pageMargins left="0.25" right="0.25" top="0.25" bottom="0.25" header="0" footer="0"/>
  <pageSetup scale="81" orientation="landscape" r:id="rId2"/>
  <headerFooter alignWithMargins="0"/>
  <webPublishItems count="1">
    <webPublishItem id="16307" divId="FFY05PublicReporting_16307" sourceType="sheet" destinationFile="C:\Documents and Settings\ridgwaya.DMR-B23\My Documents\SPP\SPP-APR Feb1 2007\familyoutcomesB06.htm"/>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BO30"/>
  <sheetViews>
    <sheetView zoomScaleNormal="100" workbookViewId="0">
      <selection activeCell="D33" sqref="D33"/>
    </sheetView>
  </sheetViews>
  <sheetFormatPr defaultColWidth="9.44140625" defaultRowHeight="13.8" x14ac:dyDescent="0.25"/>
  <cols>
    <col min="1" max="1" width="43.88671875" style="42" customWidth="1"/>
    <col min="2" max="2" width="32.44140625" style="42" customWidth="1"/>
    <col min="3" max="3" width="17.5546875" style="42" customWidth="1"/>
    <col min="4" max="4" width="19.5546875" style="42" customWidth="1"/>
    <col min="5" max="5" width="15" style="42" customWidth="1"/>
    <col min="6" max="6" width="19" style="42" customWidth="1"/>
    <col min="7" max="7" width="20.5546875" style="42" customWidth="1"/>
    <col min="8" max="67" width="9.44140625" style="42"/>
    <col min="68" max="16384" width="9.44140625" style="4"/>
  </cols>
  <sheetData>
    <row r="1" spans="1:67" ht="21.75" customHeight="1" x14ac:dyDescent="0.25">
      <c r="A1" s="137" t="s">
        <v>112</v>
      </c>
      <c r="B1" s="137"/>
      <c r="C1" s="137"/>
      <c r="D1" s="137"/>
      <c r="E1" s="137"/>
      <c r="F1" s="137"/>
      <c r="G1" s="137"/>
    </row>
    <row r="2" spans="1:67" ht="33.75" customHeight="1" x14ac:dyDescent="0.3">
      <c r="A2" s="138" t="s">
        <v>15</v>
      </c>
      <c r="B2" s="138"/>
      <c r="C2" s="138"/>
      <c r="D2" s="138"/>
      <c r="E2" s="138"/>
      <c r="F2" s="138"/>
      <c r="G2" s="138"/>
    </row>
    <row r="3" spans="1:67" s="5" customFormat="1" ht="41.4" x14ac:dyDescent="0.25">
      <c r="A3" s="58" t="s">
        <v>0</v>
      </c>
      <c r="B3" s="58" t="s">
        <v>68</v>
      </c>
      <c r="C3" s="58" t="s">
        <v>61</v>
      </c>
      <c r="D3" s="58" t="s">
        <v>69</v>
      </c>
      <c r="E3" s="58" t="s">
        <v>26</v>
      </c>
      <c r="F3" s="38" t="s">
        <v>109</v>
      </c>
      <c r="G3" s="38" t="s">
        <v>110</v>
      </c>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row>
    <row r="4" spans="1:67" x14ac:dyDescent="0.25">
      <c r="A4" s="97" t="s">
        <v>120</v>
      </c>
      <c r="B4" s="15">
        <v>33</v>
      </c>
      <c r="C4" s="15">
        <v>35</v>
      </c>
      <c r="D4" s="73">
        <f t="shared" ref="D4:D23" si="0">B4/C4</f>
        <v>0.94285714285714284</v>
      </c>
      <c r="E4" s="25" t="str">
        <f t="shared" ref="E4:E24" si="1">IF(D4&gt;=F4,"Met", "Not Met")</f>
        <v>Met</v>
      </c>
      <c r="F4" s="24">
        <v>0.93</v>
      </c>
      <c r="G4" s="45">
        <f t="shared" ref="G4:G24" si="2">+$D$24</f>
        <v>0.94933554817275745</v>
      </c>
    </row>
    <row r="5" spans="1:67" x14ac:dyDescent="0.25">
      <c r="A5" s="97" t="s">
        <v>121</v>
      </c>
      <c r="B5" s="15">
        <v>6</v>
      </c>
      <c r="C5" s="15">
        <v>6</v>
      </c>
      <c r="D5" s="73">
        <f t="shared" si="0"/>
        <v>1</v>
      </c>
      <c r="E5" s="25" t="str">
        <f t="shared" si="1"/>
        <v>Met</v>
      </c>
      <c r="F5" s="24">
        <v>0.93</v>
      </c>
      <c r="G5" s="45">
        <f t="shared" si="2"/>
        <v>0.94933554817275745</v>
      </c>
    </row>
    <row r="6" spans="1:67" x14ac:dyDescent="0.25">
      <c r="A6" s="97" t="s">
        <v>122</v>
      </c>
      <c r="B6" s="15">
        <v>22</v>
      </c>
      <c r="C6" s="15">
        <v>26</v>
      </c>
      <c r="D6" s="73">
        <f t="shared" si="0"/>
        <v>0.84615384615384615</v>
      </c>
      <c r="E6" s="25" t="str">
        <f t="shared" si="1"/>
        <v>Not Met</v>
      </c>
      <c r="F6" s="24">
        <v>0.93</v>
      </c>
      <c r="G6" s="45">
        <f t="shared" si="2"/>
        <v>0.94933554817275745</v>
      </c>
    </row>
    <row r="7" spans="1:67" x14ac:dyDescent="0.25">
      <c r="A7" s="97" t="s">
        <v>123</v>
      </c>
      <c r="B7" s="15">
        <v>165</v>
      </c>
      <c r="C7" s="15">
        <v>174</v>
      </c>
      <c r="D7" s="73">
        <f t="shared" si="0"/>
        <v>0.94827586206896552</v>
      </c>
      <c r="E7" s="25" t="str">
        <f t="shared" si="1"/>
        <v>Met</v>
      </c>
      <c r="F7" s="24">
        <v>0.93</v>
      </c>
      <c r="G7" s="45">
        <f t="shared" si="2"/>
        <v>0.94933554817275745</v>
      </c>
    </row>
    <row r="8" spans="1:67" x14ac:dyDescent="0.25">
      <c r="A8" s="97" t="s">
        <v>124</v>
      </c>
      <c r="B8" s="15">
        <v>123</v>
      </c>
      <c r="C8" s="15">
        <v>126</v>
      </c>
      <c r="D8" s="73">
        <f t="shared" si="0"/>
        <v>0.97619047619047616</v>
      </c>
      <c r="E8" s="25" t="str">
        <f t="shared" si="1"/>
        <v>Met</v>
      </c>
      <c r="F8" s="24">
        <v>0.93</v>
      </c>
      <c r="G8" s="45">
        <f t="shared" si="2"/>
        <v>0.94933554817275745</v>
      </c>
    </row>
    <row r="9" spans="1:67" x14ac:dyDescent="0.25">
      <c r="A9" s="97" t="s">
        <v>125</v>
      </c>
      <c r="B9" s="15">
        <v>7</v>
      </c>
      <c r="C9" s="15">
        <v>7</v>
      </c>
      <c r="D9" s="73">
        <f t="shared" si="0"/>
        <v>1</v>
      </c>
      <c r="E9" s="25" t="str">
        <f t="shared" si="1"/>
        <v>Met</v>
      </c>
      <c r="F9" s="24">
        <v>0.93</v>
      </c>
      <c r="G9" s="45">
        <f t="shared" si="2"/>
        <v>0.94933554817275745</v>
      </c>
    </row>
    <row r="10" spans="1:67" x14ac:dyDescent="0.25">
      <c r="A10" s="97" t="s">
        <v>126</v>
      </c>
      <c r="B10" s="15">
        <v>35</v>
      </c>
      <c r="C10" s="15">
        <v>39</v>
      </c>
      <c r="D10" s="73">
        <f t="shared" si="0"/>
        <v>0.89743589743589747</v>
      </c>
      <c r="E10" s="25" t="str">
        <f t="shared" si="1"/>
        <v>Not Met</v>
      </c>
      <c r="F10" s="24">
        <v>0.93</v>
      </c>
      <c r="G10" s="45">
        <f t="shared" si="2"/>
        <v>0.94933554817275745</v>
      </c>
    </row>
    <row r="11" spans="1:67" x14ac:dyDescent="0.25">
      <c r="A11" s="97" t="s">
        <v>127</v>
      </c>
      <c r="B11" s="15">
        <v>112</v>
      </c>
      <c r="C11" s="15">
        <v>117</v>
      </c>
      <c r="D11" s="73">
        <f t="shared" si="0"/>
        <v>0.95726495726495731</v>
      </c>
      <c r="E11" s="25" t="str">
        <f t="shared" si="1"/>
        <v>Met</v>
      </c>
      <c r="F11" s="24">
        <v>0.93</v>
      </c>
      <c r="G11" s="45">
        <f t="shared" si="2"/>
        <v>0.94933554817275745</v>
      </c>
    </row>
    <row r="12" spans="1:67" x14ac:dyDescent="0.25">
      <c r="A12" s="97" t="s">
        <v>128</v>
      </c>
      <c r="B12" s="15">
        <v>44</v>
      </c>
      <c r="C12" s="15">
        <v>47</v>
      </c>
      <c r="D12" s="73">
        <f t="shared" si="0"/>
        <v>0.93617021276595747</v>
      </c>
      <c r="E12" s="25" t="str">
        <f t="shared" si="1"/>
        <v>Met</v>
      </c>
      <c r="F12" s="24">
        <v>0.93</v>
      </c>
      <c r="G12" s="45">
        <f t="shared" si="2"/>
        <v>0.94933554817275745</v>
      </c>
    </row>
    <row r="13" spans="1:67" x14ac:dyDescent="0.25">
      <c r="A13" s="97" t="s">
        <v>129</v>
      </c>
      <c r="B13" s="15">
        <v>48</v>
      </c>
      <c r="C13" s="15">
        <v>49</v>
      </c>
      <c r="D13" s="73">
        <f t="shared" si="0"/>
        <v>0.97959183673469385</v>
      </c>
      <c r="E13" s="25" t="str">
        <f t="shared" si="1"/>
        <v>Met</v>
      </c>
      <c r="F13" s="24">
        <v>0.93</v>
      </c>
      <c r="G13" s="45">
        <f t="shared" si="2"/>
        <v>0.94933554817275745</v>
      </c>
    </row>
    <row r="14" spans="1:67" x14ac:dyDescent="0.25">
      <c r="A14" s="97" t="s">
        <v>130</v>
      </c>
      <c r="B14" s="15">
        <v>15</v>
      </c>
      <c r="C14" s="15">
        <v>15</v>
      </c>
      <c r="D14" s="73">
        <f t="shared" si="0"/>
        <v>1</v>
      </c>
      <c r="E14" s="25" t="str">
        <f t="shared" si="1"/>
        <v>Met</v>
      </c>
      <c r="F14" s="24">
        <v>0.93</v>
      </c>
      <c r="G14" s="45">
        <f t="shared" si="2"/>
        <v>0.94933554817275745</v>
      </c>
    </row>
    <row r="15" spans="1:67" x14ac:dyDescent="0.25">
      <c r="A15" s="97" t="s">
        <v>131</v>
      </c>
      <c r="B15" s="15">
        <v>69</v>
      </c>
      <c r="C15" s="15">
        <v>71</v>
      </c>
      <c r="D15" s="73">
        <f t="shared" si="0"/>
        <v>0.971830985915493</v>
      </c>
      <c r="E15" s="25" t="str">
        <f t="shared" si="1"/>
        <v>Met</v>
      </c>
      <c r="F15" s="24">
        <v>0.93</v>
      </c>
      <c r="G15" s="45">
        <f t="shared" si="2"/>
        <v>0.94933554817275745</v>
      </c>
    </row>
    <row r="16" spans="1:67" x14ac:dyDescent="0.25">
      <c r="A16" s="97" t="s">
        <v>132</v>
      </c>
      <c r="B16" s="15">
        <v>26</v>
      </c>
      <c r="C16" s="15">
        <v>27</v>
      </c>
      <c r="D16" s="73">
        <f t="shared" si="0"/>
        <v>0.96296296296296291</v>
      </c>
      <c r="E16" s="25" t="str">
        <f t="shared" si="1"/>
        <v>Met</v>
      </c>
      <c r="F16" s="24">
        <v>0.93</v>
      </c>
      <c r="G16" s="45">
        <f t="shared" si="2"/>
        <v>0.94933554817275745</v>
      </c>
    </row>
    <row r="17" spans="1:7" x14ac:dyDescent="0.25">
      <c r="A17" s="97" t="s">
        <v>133</v>
      </c>
      <c r="B17" s="15">
        <v>7</v>
      </c>
      <c r="C17" s="15">
        <v>7</v>
      </c>
      <c r="D17" s="73">
        <f t="shared" si="0"/>
        <v>1</v>
      </c>
      <c r="E17" s="25" t="str">
        <f t="shared" si="1"/>
        <v>Met</v>
      </c>
      <c r="F17" s="24">
        <v>0.93</v>
      </c>
      <c r="G17" s="45">
        <f t="shared" si="2"/>
        <v>0.94933554817275745</v>
      </c>
    </row>
    <row r="18" spans="1:7" x14ac:dyDescent="0.25">
      <c r="A18" s="97" t="s">
        <v>134</v>
      </c>
      <c r="B18" s="15">
        <v>17</v>
      </c>
      <c r="C18" s="15">
        <v>18</v>
      </c>
      <c r="D18" s="73">
        <f t="shared" si="0"/>
        <v>0.94444444444444442</v>
      </c>
      <c r="E18" s="25" t="str">
        <f t="shared" si="1"/>
        <v>Met</v>
      </c>
      <c r="F18" s="24">
        <v>0.93</v>
      </c>
      <c r="G18" s="45">
        <f t="shared" si="2"/>
        <v>0.94933554817275745</v>
      </c>
    </row>
    <row r="19" spans="1:7" x14ac:dyDescent="0.25">
      <c r="A19" s="97" t="s">
        <v>135</v>
      </c>
      <c r="B19" s="15">
        <v>32</v>
      </c>
      <c r="C19" s="15">
        <v>32</v>
      </c>
      <c r="D19" s="73">
        <f t="shared" si="0"/>
        <v>1</v>
      </c>
      <c r="E19" s="25" t="str">
        <f t="shared" si="1"/>
        <v>Met</v>
      </c>
      <c r="F19" s="24">
        <v>0.93</v>
      </c>
      <c r="G19" s="45">
        <f t="shared" si="2"/>
        <v>0.94933554817275745</v>
      </c>
    </row>
    <row r="20" spans="1:7" x14ac:dyDescent="0.25">
      <c r="A20" s="97" t="s">
        <v>136</v>
      </c>
      <c r="B20" s="15">
        <v>201</v>
      </c>
      <c r="C20" s="15">
        <v>212</v>
      </c>
      <c r="D20" s="73">
        <f t="shared" si="0"/>
        <v>0.94811320754716977</v>
      </c>
      <c r="E20" s="25" t="str">
        <f t="shared" si="1"/>
        <v>Met</v>
      </c>
      <c r="F20" s="24">
        <v>0.93</v>
      </c>
      <c r="G20" s="45">
        <f t="shared" si="2"/>
        <v>0.94933554817275745</v>
      </c>
    </row>
    <row r="21" spans="1:7" x14ac:dyDescent="0.25">
      <c r="A21" s="97" t="s">
        <v>137</v>
      </c>
      <c r="B21" s="15">
        <v>122</v>
      </c>
      <c r="C21" s="15">
        <v>133</v>
      </c>
      <c r="D21" s="73">
        <f t="shared" si="0"/>
        <v>0.91729323308270672</v>
      </c>
      <c r="E21" s="25" t="str">
        <f t="shared" si="1"/>
        <v>Not Met</v>
      </c>
      <c r="F21" s="24">
        <v>0.93</v>
      </c>
      <c r="G21" s="45">
        <f t="shared" si="2"/>
        <v>0.94933554817275745</v>
      </c>
    </row>
    <row r="22" spans="1:7" x14ac:dyDescent="0.25">
      <c r="A22" s="97" t="s">
        <v>138</v>
      </c>
      <c r="B22" s="15">
        <v>10</v>
      </c>
      <c r="C22" s="15">
        <v>11</v>
      </c>
      <c r="D22" s="73">
        <f t="shared" si="0"/>
        <v>0.90909090909090906</v>
      </c>
      <c r="E22" s="25" t="str">
        <f t="shared" si="1"/>
        <v>Not Met</v>
      </c>
      <c r="F22" s="24">
        <v>0.93</v>
      </c>
      <c r="G22" s="45">
        <f t="shared" si="2"/>
        <v>0.94933554817275745</v>
      </c>
    </row>
    <row r="23" spans="1:7" x14ac:dyDescent="0.25">
      <c r="A23" s="97" t="s">
        <v>139</v>
      </c>
      <c r="B23" s="15">
        <v>49</v>
      </c>
      <c r="C23" s="15">
        <v>52</v>
      </c>
      <c r="D23" s="73">
        <f t="shared" si="0"/>
        <v>0.94230769230769229</v>
      </c>
      <c r="E23" s="25" t="str">
        <f t="shared" si="1"/>
        <v>Met</v>
      </c>
      <c r="F23" s="24">
        <v>0.93</v>
      </c>
      <c r="G23" s="45">
        <f t="shared" si="2"/>
        <v>0.94933554817275745</v>
      </c>
    </row>
    <row r="24" spans="1:7" x14ac:dyDescent="0.25">
      <c r="A24" s="118" t="s">
        <v>45</v>
      </c>
      <c r="B24" s="15">
        <f>SUM(B4:B23)</f>
        <v>1143</v>
      </c>
      <c r="C24" s="15">
        <f>SUM(C4:C23)</f>
        <v>1204</v>
      </c>
      <c r="D24" s="73">
        <f>B24/C24</f>
        <v>0.94933554817275745</v>
      </c>
      <c r="E24" s="25" t="str">
        <f t="shared" si="1"/>
        <v>Met</v>
      </c>
      <c r="F24" s="24">
        <v>0.93</v>
      </c>
      <c r="G24" s="45">
        <f t="shared" si="2"/>
        <v>0.94933554817275745</v>
      </c>
    </row>
    <row r="25" spans="1:7" x14ac:dyDescent="0.25">
      <c r="A25" s="65" t="s">
        <v>19</v>
      </c>
      <c r="B25" s="66"/>
      <c r="C25" s="66"/>
      <c r="D25" s="67"/>
      <c r="E25" s="51"/>
      <c r="F25" s="68"/>
      <c r="G25" s="69"/>
    </row>
    <row r="26" spans="1:7" x14ac:dyDescent="0.25">
      <c r="A26" s="46"/>
    </row>
    <row r="27" spans="1:7" x14ac:dyDescent="0.25">
      <c r="A27" s="46" t="s">
        <v>98</v>
      </c>
    </row>
    <row r="30" spans="1:7" x14ac:dyDescent="0.25">
      <c r="E30" s="42">
        <f>B24/C24</f>
        <v>0.94933554817275745</v>
      </c>
    </row>
  </sheetData>
  <sortState xmlns:xlrd2="http://schemas.microsoft.com/office/spreadsheetml/2017/richdata2" ref="A5:G35">
    <sortCondition ref="A5:A35"/>
  </sortState>
  <mergeCells count="2">
    <mergeCell ref="A2:G2"/>
    <mergeCell ref="A1:G1"/>
  </mergeCells>
  <phoneticPr fontId="3" type="noConversion"/>
  <hyperlinks>
    <hyperlink ref="A25" r:id="rId1" xr:uid="{1F0156A7-FB67-4921-8B0E-4FB73BF4C68E}"/>
  </hyperlinks>
  <printOptions horizontalCentered="1"/>
  <pageMargins left="0.25" right="0.25" top="0.25" bottom="0.25" header="0" footer="0"/>
  <pageSetup scale="81" orientation="landscape" r:id="rId2"/>
  <headerFooter alignWithMargins="0"/>
  <webPublishItems count="1">
    <webPublishItem id="16938" divId="FFY05PublicReporting_16938" sourceType="sheet" destinationFile="C:\Documents and Settings\ridgwaya.DMR-B23\My Documents\SPP\SPP-APR Feb1 2007\familyoutcomesC06.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Completion Checklist</vt:lpstr>
      <vt:lpstr>Indicator 1</vt:lpstr>
      <vt:lpstr>Indicator 2</vt:lpstr>
      <vt:lpstr>Indicator 3a</vt:lpstr>
      <vt:lpstr>Indicator 3b</vt:lpstr>
      <vt:lpstr>Indicator 3c</vt:lpstr>
      <vt:lpstr>Indicator 4a</vt:lpstr>
      <vt:lpstr>Indicator 4b</vt:lpstr>
      <vt:lpstr>Indicator 4c</vt:lpstr>
      <vt:lpstr>Indicator 5</vt:lpstr>
      <vt:lpstr>Indicator 6</vt:lpstr>
      <vt:lpstr>Indicator 7</vt:lpstr>
      <vt:lpstr>Indicator 8a</vt:lpstr>
      <vt:lpstr>Indicator 8b</vt:lpstr>
      <vt:lpstr>Indicator 8c</vt:lpstr>
      <vt:lpstr>'Indicator 2'!_ftnref1</vt:lpstr>
      <vt:lpstr>'Indicator 1'!Print_Area</vt:lpstr>
      <vt:lpstr>'Indicator 2'!Print_Area</vt:lpstr>
      <vt:lpstr>'Indicator 3a'!Print_Area</vt:lpstr>
      <vt:lpstr>'Indicator 3b'!Print_Area</vt:lpstr>
      <vt:lpstr>'Indicator 3c'!Print_Area</vt:lpstr>
      <vt:lpstr>'Indicator 4a'!Print_Area</vt:lpstr>
      <vt:lpstr>'Indicator 4b'!Print_Area</vt:lpstr>
      <vt:lpstr>'Indicator 4c'!Print_Area</vt:lpstr>
      <vt:lpstr>'Indicator 5'!Print_Area</vt:lpstr>
      <vt:lpstr>'Indicator 6'!Print_Area</vt:lpstr>
      <vt:lpstr>'Indicator 7'!Print_Area</vt:lpstr>
      <vt:lpstr>'Indicator 8a'!Print_Area</vt:lpstr>
      <vt:lpstr>'Indicator 8b'!Print_Area</vt:lpstr>
      <vt:lpstr>'Indicator 8c'!Print_Area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Kach, Amanda</cp:lastModifiedBy>
  <cp:lastPrinted>2023-02-02T12:40:34Z</cp:lastPrinted>
  <dcterms:created xsi:type="dcterms:W3CDTF">2007-01-11T17:47:07Z</dcterms:created>
  <dcterms:modified xsi:type="dcterms:W3CDTF">2023-02-02T15:23:47Z</dcterms:modified>
</cp:coreProperties>
</file>